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regioner-my.sharepoint.com/personal/pwj_medicinraadet_dk/Documents/Aktive sager/Andet end sager/Nøgletalsfigurer/"/>
    </mc:Choice>
  </mc:AlternateContent>
  <xr:revisionPtr revIDLastSave="10" documentId="8_{1A660A91-53FB-4A4D-8634-50274D46E02E}" xr6:coauthVersionLast="47" xr6:coauthVersionMax="47" xr10:uidLastSave="{4639A3D0-3DFB-46B3-B3A5-6C25B85E44A5}"/>
  <bookViews>
    <workbookView xWindow="28680" yWindow="-240" windowWidth="29040" windowHeight="15720" firstSheet="1" activeTab="6" xr2:uid="{00000000-000D-0000-FFFF-FFFF00000000}"/>
  </bookViews>
  <sheets>
    <sheet name="Forside" sheetId="5" r:id="rId1"/>
    <sheet name="Lægemidler" sheetId="8" r:id="rId2"/>
    <sheet name="Partitioned survival model" sheetId="2" r:id="rId3"/>
    <sheet name="Markov model" sheetId="4" r:id="rId4"/>
    <sheet name="Omkostningsminimeringsanalyse" sheetId="7" r:id="rId5"/>
    <sheet name="Generel dødelighed" sheetId="6" r:id="rId6"/>
    <sheet name="Versionslog" sheetId="9" r:id="rId7"/>
  </sheets>
  <definedNames>
    <definedName name="_xlnm._FilterDatabase" localSheetId="5" hidden="1">'Generel dødelighed'!$B$8:$B$108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F9" i="6"/>
  <c r="E78" i="6"/>
  <c r="F79" i="6"/>
  <c r="H26" i="2"/>
  <c r="G26" i="2"/>
  <c r="F26" i="2"/>
  <c r="E26" i="2"/>
  <c r="D26" i="2"/>
  <c r="H16" i="2"/>
  <c r="H15" i="2"/>
  <c r="G14" i="2"/>
  <c r="F14" i="2"/>
  <c r="H13" i="2"/>
  <c r="H12" i="2"/>
  <c r="H11" i="2"/>
  <c r="H10" i="2"/>
  <c r="H9" i="2"/>
  <c r="H8" i="2"/>
  <c r="H20" i="7"/>
  <c r="G20" i="7"/>
  <c r="F20" i="7"/>
  <c r="E20" i="7"/>
  <c r="D20" i="7"/>
  <c r="H14" i="7"/>
  <c r="H13" i="7"/>
  <c r="H12" i="7"/>
  <c r="H11" i="7"/>
  <c r="H10" i="7"/>
  <c r="H9" i="7"/>
  <c r="H8" i="7"/>
  <c r="E9" i="6"/>
  <c r="E10" i="6"/>
  <c r="F10" i="6" s="1"/>
  <c r="G10" i="6" s="1"/>
  <c r="E11" i="6"/>
  <c r="F11" i="6" s="1"/>
  <c r="G11" i="6" s="1"/>
  <c r="E12" i="6"/>
  <c r="F12" i="6" s="1"/>
  <c r="G12" i="6" s="1"/>
  <c r="E13" i="6"/>
  <c r="F13" i="6" s="1"/>
  <c r="G13" i="6" s="1"/>
  <c r="E14" i="6"/>
  <c r="F14" i="6" s="1"/>
  <c r="G14" i="6" s="1"/>
  <c r="E15" i="6"/>
  <c r="F15" i="6" s="1"/>
  <c r="G15" i="6" s="1"/>
  <c r="E16" i="6"/>
  <c r="F16" i="6" s="1"/>
  <c r="G16" i="6" s="1"/>
  <c r="E17" i="6"/>
  <c r="F17" i="6" s="1"/>
  <c r="G17" i="6" s="1"/>
  <c r="E18" i="6"/>
  <c r="F18" i="6" s="1"/>
  <c r="G18" i="6" s="1"/>
  <c r="E19" i="6"/>
  <c r="F19" i="6" s="1"/>
  <c r="G19" i="6" s="1"/>
  <c r="E20" i="6"/>
  <c r="F20" i="6" s="1"/>
  <c r="G20" i="6" s="1"/>
  <c r="E21" i="6"/>
  <c r="F21" i="6" s="1"/>
  <c r="G21" i="6" s="1"/>
  <c r="E22" i="6"/>
  <c r="F22" i="6"/>
  <c r="G22" i="6" s="1"/>
  <c r="E23" i="6"/>
  <c r="F23" i="6"/>
  <c r="G23" i="6" s="1"/>
  <c r="E24" i="6"/>
  <c r="F24" i="6" s="1"/>
  <c r="G24" i="6" s="1"/>
  <c r="E25" i="6"/>
  <c r="F25" i="6" s="1"/>
  <c r="G25" i="6" s="1"/>
  <c r="E26" i="6"/>
  <c r="F26" i="6" s="1"/>
  <c r="G26" i="6" s="1"/>
  <c r="E27" i="6"/>
  <c r="F27" i="6" s="1"/>
  <c r="G27" i="6" s="1"/>
  <c r="E28" i="6"/>
  <c r="F28" i="6" s="1"/>
  <c r="G28" i="6" s="1"/>
  <c r="E29" i="6"/>
  <c r="F29" i="6" s="1"/>
  <c r="G29" i="6" s="1"/>
  <c r="E30" i="6"/>
  <c r="F30" i="6" s="1"/>
  <c r="G30" i="6" s="1"/>
  <c r="E31" i="6"/>
  <c r="F31" i="6"/>
  <c r="G31" i="6" s="1"/>
  <c r="E32" i="6"/>
  <c r="F32" i="6" s="1"/>
  <c r="G32" i="6" s="1"/>
  <c r="E33" i="6"/>
  <c r="F33" i="6" s="1"/>
  <c r="G33" i="6" s="1"/>
  <c r="E34" i="6"/>
  <c r="F34" i="6" s="1"/>
  <c r="G34" i="6" s="1"/>
  <c r="E35" i="6"/>
  <c r="F35" i="6" s="1"/>
  <c r="G35" i="6" s="1"/>
  <c r="E36" i="6"/>
  <c r="F36" i="6" s="1"/>
  <c r="G36" i="6" s="1"/>
  <c r="E37" i="6"/>
  <c r="F37" i="6" s="1"/>
  <c r="G37" i="6" s="1"/>
  <c r="E38" i="6"/>
  <c r="F38" i="6" s="1"/>
  <c r="G38" i="6" s="1"/>
  <c r="E39" i="6"/>
  <c r="F39" i="6"/>
  <c r="G39" i="6" s="1"/>
  <c r="E40" i="6"/>
  <c r="F40" i="6" s="1"/>
  <c r="G40" i="6" s="1"/>
  <c r="E41" i="6"/>
  <c r="F41" i="6" s="1"/>
  <c r="G41" i="6" s="1"/>
  <c r="E42" i="6"/>
  <c r="F42" i="6" s="1"/>
  <c r="G42" i="6" s="1"/>
  <c r="E43" i="6"/>
  <c r="F43" i="6" s="1"/>
  <c r="G43" i="6" s="1"/>
  <c r="E44" i="6"/>
  <c r="F44" i="6" s="1"/>
  <c r="G44" i="6" s="1"/>
  <c r="E45" i="6"/>
  <c r="F45" i="6" s="1"/>
  <c r="G45" i="6" s="1"/>
  <c r="E46" i="6"/>
  <c r="F46" i="6" s="1"/>
  <c r="G46" i="6" s="1"/>
  <c r="E47" i="6"/>
  <c r="F47" i="6" s="1"/>
  <c r="G47" i="6" s="1"/>
  <c r="E48" i="6"/>
  <c r="F48" i="6" s="1"/>
  <c r="G48" i="6" s="1"/>
  <c r="E49" i="6"/>
  <c r="F49" i="6" s="1"/>
  <c r="G49" i="6" s="1"/>
  <c r="E50" i="6"/>
  <c r="F50" i="6" s="1"/>
  <c r="G50" i="6" s="1"/>
  <c r="E51" i="6"/>
  <c r="F51" i="6" s="1"/>
  <c r="G51" i="6" s="1"/>
  <c r="E52" i="6"/>
  <c r="F52" i="6" s="1"/>
  <c r="G52" i="6" s="1"/>
  <c r="E53" i="6"/>
  <c r="F53" i="6"/>
  <c r="G53" i="6" s="1"/>
  <c r="E54" i="6"/>
  <c r="F54" i="6" s="1"/>
  <c r="G54" i="6" s="1"/>
  <c r="E55" i="6"/>
  <c r="F55" i="6" s="1"/>
  <c r="G55" i="6" s="1"/>
  <c r="E56" i="6"/>
  <c r="F56" i="6" s="1"/>
  <c r="G56" i="6" s="1"/>
  <c r="E57" i="6"/>
  <c r="F57" i="6" s="1"/>
  <c r="G57" i="6" s="1"/>
  <c r="E58" i="6"/>
  <c r="F58" i="6" s="1"/>
  <c r="G58" i="6" s="1"/>
  <c r="E59" i="6"/>
  <c r="F59" i="6" s="1"/>
  <c r="G59" i="6" s="1"/>
  <c r="E60" i="6"/>
  <c r="F60" i="6" s="1"/>
  <c r="G60" i="6" s="1"/>
  <c r="E61" i="6"/>
  <c r="F61" i="6"/>
  <c r="G61" i="6" s="1"/>
  <c r="E62" i="6"/>
  <c r="F62" i="6"/>
  <c r="G62" i="6" s="1"/>
  <c r="E63" i="6"/>
  <c r="F63" i="6" s="1"/>
  <c r="G63" i="6" s="1"/>
  <c r="E64" i="6"/>
  <c r="F64" i="6" s="1"/>
  <c r="G64" i="6" s="1"/>
  <c r="E65" i="6"/>
  <c r="F65" i="6" s="1"/>
  <c r="G65" i="6" s="1"/>
  <c r="E66" i="6"/>
  <c r="F66" i="6" s="1"/>
  <c r="G66" i="6" s="1"/>
  <c r="E67" i="6"/>
  <c r="F67" i="6" s="1"/>
  <c r="G67" i="6" s="1"/>
  <c r="E68" i="6"/>
  <c r="F68" i="6" s="1"/>
  <c r="G68" i="6" s="1"/>
  <c r="E69" i="6"/>
  <c r="F69" i="6"/>
  <c r="G69" i="6" s="1"/>
  <c r="E70" i="6"/>
  <c r="F70" i="6"/>
  <c r="G70" i="6" s="1"/>
  <c r="E71" i="6"/>
  <c r="F71" i="6" s="1"/>
  <c r="G71" i="6" s="1"/>
  <c r="E72" i="6"/>
  <c r="F72" i="6" s="1"/>
  <c r="G72" i="6" s="1"/>
  <c r="E73" i="6"/>
  <c r="F73" i="6" s="1"/>
  <c r="G73" i="6" s="1"/>
  <c r="E74" i="6"/>
  <c r="F74" i="6" s="1"/>
  <c r="G74" i="6" s="1"/>
  <c r="E75" i="6"/>
  <c r="F75" i="6" s="1"/>
  <c r="G75" i="6" s="1"/>
  <c r="E76" i="6"/>
  <c r="F76" i="6" s="1"/>
  <c r="G76" i="6" s="1"/>
  <c r="E77" i="6"/>
  <c r="F77" i="6" s="1"/>
  <c r="G77" i="6" s="1"/>
  <c r="F78" i="6"/>
  <c r="G78" i="6" s="1"/>
  <c r="E79" i="6"/>
  <c r="E80" i="6"/>
  <c r="F80" i="6" s="1"/>
  <c r="G80" i="6" s="1"/>
  <c r="E81" i="6"/>
  <c r="F81" i="6" s="1"/>
  <c r="G81" i="6" s="1"/>
  <c r="E82" i="6"/>
  <c r="F82" i="6" s="1"/>
  <c r="G82" i="6" s="1"/>
  <c r="E83" i="6"/>
  <c r="F83" i="6" s="1"/>
  <c r="G83" i="6" s="1"/>
  <c r="E84" i="6"/>
  <c r="F84" i="6" s="1"/>
  <c r="G84" i="6" s="1"/>
  <c r="E85" i="6"/>
  <c r="F85" i="6" s="1"/>
  <c r="G85" i="6" s="1"/>
  <c r="E86" i="6"/>
  <c r="F86" i="6"/>
  <c r="G86" i="6" s="1"/>
  <c r="E87" i="6"/>
  <c r="F87" i="6"/>
  <c r="G87" i="6" s="1"/>
  <c r="E88" i="6"/>
  <c r="F88" i="6" s="1"/>
  <c r="G88" i="6" s="1"/>
  <c r="E89" i="6"/>
  <c r="F89" i="6" s="1"/>
  <c r="G89" i="6" s="1"/>
  <c r="E90" i="6"/>
  <c r="F90" i="6" s="1"/>
  <c r="G90" i="6" s="1"/>
  <c r="E91" i="6"/>
  <c r="F91" i="6" s="1"/>
  <c r="G91" i="6" s="1"/>
  <c r="E92" i="6"/>
  <c r="F92" i="6" s="1"/>
  <c r="G92" i="6" s="1"/>
  <c r="E93" i="6"/>
  <c r="F93" i="6" s="1"/>
  <c r="G93" i="6" s="1"/>
  <c r="E94" i="6"/>
  <c r="F94" i="6" s="1"/>
  <c r="G94" i="6" s="1"/>
  <c r="E95" i="6"/>
  <c r="F95" i="6"/>
  <c r="G95" i="6" s="1"/>
  <c r="E96" i="6"/>
  <c r="F96" i="6" s="1"/>
  <c r="G96" i="6" s="1"/>
  <c r="E97" i="6"/>
  <c r="F97" i="6" s="1"/>
  <c r="G97" i="6" s="1"/>
  <c r="E98" i="6"/>
  <c r="F98" i="6" s="1"/>
  <c r="G98" i="6" s="1"/>
  <c r="E99" i="6"/>
  <c r="F99" i="6" s="1"/>
  <c r="G99" i="6" s="1"/>
  <c r="E100" i="6"/>
  <c r="F100" i="6" s="1"/>
  <c r="G100" i="6" s="1"/>
  <c r="E101" i="6"/>
  <c r="F101" i="6" s="1"/>
  <c r="G101" i="6" s="1"/>
  <c r="E102" i="6"/>
  <c r="F102" i="6"/>
  <c r="G102" i="6" s="1"/>
  <c r="E103" i="6"/>
  <c r="F103" i="6"/>
  <c r="G103" i="6" s="1"/>
  <c r="E104" i="6"/>
  <c r="F104" i="6" s="1"/>
  <c r="G104" i="6" s="1"/>
  <c r="E105" i="6"/>
  <c r="F105" i="6" s="1"/>
  <c r="G105" i="6" s="1"/>
  <c r="E106" i="6"/>
  <c r="F106" i="6" s="1"/>
  <c r="G106" i="6" s="1"/>
  <c r="E107" i="6"/>
  <c r="F107" i="6" s="1"/>
  <c r="G107" i="6" s="1"/>
  <c r="E108" i="6"/>
  <c r="F108" i="6" s="1"/>
  <c r="G108" i="6" s="1"/>
  <c r="E26" i="4"/>
  <c r="F26" i="4"/>
  <c r="G26" i="4"/>
  <c r="H26" i="4"/>
  <c r="D26" i="4"/>
  <c r="H16" i="4"/>
  <c r="H15" i="4"/>
  <c r="H13" i="4"/>
  <c r="H12" i="4"/>
  <c r="H11" i="4"/>
  <c r="H10" i="4"/>
  <c r="H9" i="4"/>
  <c r="H8" i="4"/>
  <c r="G79" i="6" l="1"/>
  <c r="H14" i="2"/>
  <c r="H19" i="2" s="1"/>
  <c r="G14" i="4"/>
  <c r="F14" i="4"/>
  <c r="H17" i="2" l="1"/>
  <c r="H14" i="4"/>
  <c r="H19" i="4"/>
  <c r="H17" i="4"/>
</calcChain>
</file>

<file path=xl/sharedStrings.xml><?xml version="1.0" encoding="utf-8"?>
<sst xmlns="http://schemas.openxmlformats.org/spreadsheetml/2006/main" count="211" uniqueCount="102">
  <si>
    <t>►</t>
  </si>
  <si>
    <t>Resultater</t>
  </si>
  <si>
    <t>Nøgletalsoplysninger</t>
  </si>
  <si>
    <t>Resultatet af hovedanalysen, diskonterede tal</t>
  </si>
  <si>
    <t>Modelleret gennemsnitlig varighed i modellens stadier, ikke-diskonterede tal</t>
  </si>
  <si>
    <t>[Intervention]</t>
  </si>
  <si>
    <t>[Komparator]</t>
  </si>
  <si>
    <t>Forskel</t>
  </si>
  <si>
    <t>Behandlingsvarighed</t>
  </si>
  <si>
    <t>[PFS]</t>
  </si>
  <si>
    <t>[OS]</t>
  </si>
  <si>
    <t>…</t>
  </si>
  <si>
    <t>[Lægemiddelomkostninger]</t>
  </si>
  <si>
    <t>[Administrationsomkostninger]</t>
  </si>
  <si>
    <t>[Bivirkningsomkostninger]</t>
  </si>
  <si>
    <t>[Monitoreringsomkostninger]</t>
  </si>
  <si>
    <t>[Efterfølgende behandling]</t>
  </si>
  <si>
    <t>Modelleret gennemsnitlig QALY i modellens stadier, ikke-diskonterede tal</t>
  </si>
  <si>
    <t>[Patientomkostninger]</t>
  </si>
  <si>
    <t xml:space="preserve">Totale omkostninger </t>
  </si>
  <si>
    <t>Totale leveår</t>
  </si>
  <si>
    <t>Totale QALY</t>
  </si>
  <si>
    <t xml:space="preserve">Forskel i omkostninger pr. vundet leveår 
</t>
  </si>
  <si>
    <t>Modellerede estimater for de inkluderede effektmål, ikke-diskonterede tal</t>
  </si>
  <si>
    <t>Forskel i omkostningerne pr. vundet QALY (ICER)</t>
  </si>
  <si>
    <t>Median</t>
  </si>
  <si>
    <t>Gennemsnit</t>
  </si>
  <si>
    <t>År 1</t>
  </si>
  <si>
    <t>År 2</t>
  </si>
  <si>
    <t>År 3</t>
  </si>
  <si>
    <t>År 4</t>
  </si>
  <si>
    <t>År 5</t>
  </si>
  <si>
    <t xml:space="preserve">Anbefales </t>
  </si>
  <si>
    <t>Anbefales ikke</t>
  </si>
  <si>
    <t xml:space="preserve">Totale budgetkonsekvenser </t>
  </si>
  <si>
    <t>[1 år]</t>
  </si>
  <si>
    <t>[3 år]</t>
  </si>
  <si>
    <t>[5 år]</t>
  </si>
  <si>
    <t>[10 år]</t>
  </si>
  <si>
    <t>[PFS]-rate</t>
  </si>
  <si>
    <t>Observeret [PFS] (KM-data)</t>
  </si>
  <si>
    <t>Modelleret [PFS]</t>
  </si>
  <si>
    <t>[OS]-rate</t>
  </si>
  <si>
    <t>Observeret [OS] (KM-data)</t>
  </si>
  <si>
    <t>Modelleret [OS]</t>
  </si>
  <si>
    <t>Patienternes fordeling i modellens stadier over modellens tidshorisont</t>
  </si>
  <si>
    <t>Markov model</t>
  </si>
  <si>
    <t>[Stadie A]</t>
  </si>
  <si>
    <t>[Stadie B]</t>
  </si>
  <si>
    <t>Omkostningsminimeringsanalyse</t>
  </si>
  <si>
    <t>Fanen tilpasses herefter til den konkrete sag:</t>
  </si>
  <si>
    <t>Partitioned survival model</t>
  </si>
  <si>
    <r>
      <t xml:space="preserve">Instruktioner til anvendelse af "resultat"-fanerne 
</t>
    </r>
    <r>
      <rPr>
        <b/>
        <sz val="11"/>
        <color theme="4"/>
        <rFont val="Calibri"/>
        <family val="2"/>
        <scheme val="minor"/>
      </rPr>
      <t>(Partitioned survival model, Markov model, omkostningsminimeringsanalyse)</t>
    </r>
  </si>
  <si>
    <t>Forskel i omkostninger pr. vundet leveår</t>
  </si>
  <si>
    <t>Rater for de inkluderede effektmål</t>
  </si>
  <si>
    <t>Generel dødelighed for den danske befolkning</t>
  </si>
  <si>
    <t>Instruktioner: Denne fil indeholder den beregnede generelle dødelighed for den danske befolkning, som skal anvendes i CUA-modeller, der sendes til Medicinrådet. Kopiér dette ark til filen, og link den til de relevante celler i modellen.</t>
  </si>
  <si>
    <t xml:space="preserve">          Dato for seneste opdatering: 14-03-2023</t>
  </si>
  <si>
    <t>Andel af kvinder i befolkningen</t>
  </si>
  <si>
    <t>Cykluslængde (uger)</t>
  </si>
  <si>
    <t>Alder</t>
  </si>
  <si>
    <t>Konvertering til rate</t>
  </si>
  <si>
    <t>1-års sandsynlighed mand</t>
  </si>
  <si>
    <t>1-års sandsynlighed kvinde</t>
  </si>
  <si>
    <t>Vægtet 1-års sandsynlighed efter køn</t>
  </si>
  <si>
    <t>Konvertering til sandsynlighed for cykluslængden</t>
  </si>
  <si>
    <t xml:space="preserve">Instruktioner: Kopiér dette ark til filen, og link den til de relevante celler i modellen. </t>
  </si>
  <si>
    <t xml:space="preserve">Lægemidler </t>
  </si>
  <si>
    <t>Lægemidler</t>
  </si>
  <si>
    <t>ATC-kode</t>
  </si>
  <si>
    <t>Styrke</t>
  </si>
  <si>
    <t>Pris (AIP)</t>
  </si>
  <si>
    <t>Dispenseringsform</t>
  </si>
  <si>
    <t>[Lægemiddel 1]</t>
  </si>
  <si>
    <t>[Lægemiddel 2]</t>
  </si>
  <si>
    <t>[Lægemiddel 3]</t>
  </si>
  <si>
    <t>[Lægemiddel 4]</t>
  </si>
  <si>
    <t>[Lægemiddel 5]</t>
  </si>
  <si>
    <t>[Lægemiddel 6]</t>
  </si>
  <si>
    <t>[Lægemiddel 7]</t>
  </si>
  <si>
    <t>[Lægemiddel 8]</t>
  </si>
  <si>
    <t>[Lægemiddel 9]</t>
  </si>
  <si>
    <t>Instruktioner til anvendelse af "lægemidler"-fanen</t>
  </si>
  <si>
    <t>Instruktioner til anvendelse af "generel dødelighed"-fanen</t>
  </si>
  <si>
    <t>Kopier den relevante resultatfane til ansøgningens Excel-model, og link til de relevante celler.</t>
  </si>
  <si>
    <t>Kopier fanen til ansøgningens Excel-model, og link den til de relevante celler.</t>
  </si>
  <si>
    <t>Totale budgetkonsekvenser, [mio.] DKK, ikke-diskonterede tal</t>
  </si>
  <si>
    <t>De hvide celler skal udfyldes</t>
  </si>
  <si>
    <t>Pakningsstørrelse</t>
  </si>
  <si>
    <t>Tekst i [klamme] skal tilpasses</t>
  </si>
  <si>
    <t>Hvis der anvendes baggrundsdødelighed for den danske befolkning i ansøgningsmaterialet, skal data fra "generel dødelighed"-fanen anvendes.</t>
  </si>
  <si>
    <t>Version</t>
  </si>
  <si>
    <t>2.1</t>
  </si>
  <si>
    <t>2.0</t>
  </si>
  <si>
    <t>Versionslog</t>
  </si>
  <si>
    <t>Versionsloggen er tilføjet</t>
  </si>
  <si>
    <r>
      <t xml:space="preserve">Nyt excel ark </t>
    </r>
    <r>
      <rPr>
        <i/>
        <sz val="9"/>
        <color rgb="FF414042"/>
        <rFont val="Calibri"/>
        <family val="2"/>
      </rPr>
      <t>Nøgletalsoplysninger inkl. generel dødelighed for den danske befolkning</t>
    </r>
    <r>
      <rPr>
        <sz val="9"/>
        <color rgb="FF414042"/>
        <rFont val="Calibri"/>
        <family val="2"/>
      </rPr>
      <t xml:space="preserve"> er lagt på Medicinrådets hjemmeside</t>
    </r>
  </si>
  <si>
    <t>Dato</t>
  </si>
  <si>
    <t>Ændringer</t>
  </si>
  <si>
    <t>2.2</t>
  </si>
  <si>
    <t>21. oktober 2024</t>
  </si>
  <si>
    <t xml:space="preserve">Navngivne i projektmappen er blevet slettet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</si>
</sst>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\ [$DKK]"/>
    <numFmt numFmtId="166" formatCode="0.000"/>
    <numFmt numFmtId="167" formatCode="[$-F800]dddd\,\ mmmm\ dd\,\ yyyy"/>
  </numFmts>
  <fonts count="3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8"/>
      <color rgb="FF005A55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4"/>
      <name val="Calibri"/>
      <family val="2"/>
    </font>
    <font>
      <b/>
      <sz val="11"/>
      <color rgb="FF000000"/>
      <name val="Calibri"/>
      <family val="2"/>
    </font>
    <font>
      <b/>
      <sz val="18"/>
      <color rgb="FF005A55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theme="4"/>
      <name val="Calibri"/>
      <family val="2"/>
      <scheme val="minor"/>
    </font>
    <font>
      <sz val="8"/>
      <name val="Arial"/>
      <family val="2"/>
    </font>
    <font>
      <sz val="9"/>
      <color rgb="FF414042"/>
      <name val="Calibri"/>
      <family val="2"/>
    </font>
    <font>
      <i/>
      <sz val="9"/>
      <color rgb="FF41404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4999237037263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49" fontId="0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 applyNumberFormat="0" applyBorder="0" applyAlignment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79">
    <xf numFmtId="49" fontId="0" fillId="0" borderId="0" xfId="0"/>
    <xf numFmtId="3" fontId="7" fillId="2" borderId="5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49" fontId="4" fillId="3" borderId="0" xfId="0" applyFont="1" applyFill="1"/>
    <xf numFmtId="49" fontId="6" fillId="4" borderId="6" xfId="0" applyFont="1" applyFill="1" applyBorder="1" applyAlignment="1">
      <alignment horizontal="center" vertical="center" wrapText="1"/>
    </xf>
    <xf numFmtId="49" fontId="6" fillId="4" borderId="5" xfId="0" applyFont="1" applyFill="1" applyBorder="1" applyAlignment="1">
      <alignment horizontal="center" vertical="center" wrapText="1"/>
    </xf>
    <xf numFmtId="49" fontId="6" fillId="4" borderId="5" xfId="0" applyFont="1" applyFill="1" applyBorder="1" applyAlignment="1">
      <alignment horizontal="right" vertical="center" wrapText="1"/>
    </xf>
    <xf numFmtId="49" fontId="6" fillId="4" borderId="8" xfId="0" applyFont="1" applyFill="1" applyBorder="1" applyAlignment="1">
      <alignment horizontal="right" vertical="center" wrapText="1"/>
    </xf>
    <xf numFmtId="49" fontId="5" fillId="5" borderId="0" xfId="0" applyFont="1" applyFill="1" applyAlignment="1">
      <alignment horizontal="left"/>
    </xf>
    <xf numFmtId="49" fontId="7" fillId="5" borderId="0" xfId="0" applyFont="1" applyFill="1" applyAlignment="1">
      <alignment horizontal="left"/>
    </xf>
    <xf numFmtId="49" fontId="7" fillId="5" borderId="0" xfId="0" applyFont="1" applyFill="1"/>
    <xf numFmtId="3" fontId="9" fillId="5" borderId="1" xfId="0" applyNumberFormat="1" applyFont="1" applyFill="1" applyBorder="1" applyAlignment="1">
      <alignment horizontal="right" vertical="center"/>
    </xf>
    <xf numFmtId="3" fontId="10" fillId="5" borderId="10" xfId="0" applyNumberFormat="1" applyFont="1" applyFill="1" applyBorder="1" applyAlignment="1">
      <alignment horizontal="right" vertical="center" wrapText="1"/>
    </xf>
    <xf numFmtId="49" fontId="0" fillId="5" borderId="0" xfId="0" applyFill="1"/>
    <xf numFmtId="164" fontId="9" fillId="5" borderId="12" xfId="0" applyNumberFormat="1" applyFont="1" applyFill="1" applyBorder="1" applyAlignment="1">
      <alignment horizontal="left" vertical="center"/>
    </xf>
    <xf numFmtId="164" fontId="9" fillId="5" borderId="13" xfId="0" applyNumberFormat="1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49" fontId="6" fillId="4" borderId="5" xfId="0" applyFont="1" applyFill="1" applyBorder="1" applyAlignment="1">
      <alignment horizontal="left" vertical="center" wrapText="1"/>
    </xf>
    <xf numFmtId="49" fontId="5" fillId="5" borderId="0" xfId="0" applyFont="1" applyFill="1"/>
    <xf numFmtId="49" fontId="7" fillId="2" borderId="3" xfId="0" applyFont="1" applyFill="1" applyBorder="1"/>
    <xf numFmtId="49" fontId="11" fillId="5" borderId="0" xfId="0" applyFont="1" applyFill="1"/>
    <xf numFmtId="49" fontId="12" fillId="5" borderId="0" xfId="0" applyFont="1" applyFill="1"/>
    <xf numFmtId="2" fontId="7" fillId="5" borderId="0" xfId="0" applyNumberFormat="1" applyFont="1" applyFill="1"/>
    <xf numFmtId="49" fontId="3" fillId="5" borderId="0" xfId="0" applyFont="1" applyFill="1"/>
    <xf numFmtId="164" fontId="7" fillId="2" borderId="12" xfId="0" applyNumberFormat="1" applyFont="1" applyFill="1" applyBorder="1" applyAlignment="1">
      <alignment horizontal="left" vertical="center"/>
    </xf>
    <xf numFmtId="164" fontId="7" fillId="2" borderId="13" xfId="0" applyNumberFormat="1" applyFont="1" applyFill="1" applyBorder="1" applyAlignment="1">
      <alignment horizontal="left" vertical="center"/>
    </xf>
    <xf numFmtId="49" fontId="4" fillId="3" borderId="4" xfId="0" applyFont="1" applyFill="1" applyBorder="1"/>
    <xf numFmtId="0" fontId="15" fillId="5" borderId="0" xfId="3" applyNumberFormat="1" applyFont="1" applyFill="1" applyAlignment="1">
      <alignment horizontal="center"/>
    </xf>
    <xf numFmtId="0" fontId="15" fillId="5" borderId="0" xfId="3" applyNumberFormat="1" applyFont="1" applyFill="1"/>
    <xf numFmtId="0" fontId="17" fillId="5" borderId="0" xfId="3" applyNumberFormat="1" applyFont="1" applyFill="1" applyAlignment="1">
      <alignment horizontal="left" vertical="top" wrapText="1"/>
    </xf>
    <xf numFmtId="0" fontId="16" fillId="5" borderId="0" xfId="3" applyNumberFormat="1" applyFont="1" applyFill="1" applyAlignment="1">
      <alignment horizontal="center"/>
    </xf>
    <xf numFmtId="0" fontId="17" fillId="5" borderId="0" xfId="3" applyNumberFormat="1" applyFont="1" applyFill="1"/>
    <xf numFmtId="0" fontId="16" fillId="5" borderId="0" xfId="3" applyNumberFormat="1" applyFont="1" applyFill="1"/>
    <xf numFmtId="166" fontId="16" fillId="5" borderId="0" xfId="5" applyNumberFormat="1" applyFont="1" applyFill="1" applyBorder="1" applyAlignment="1">
      <alignment horizontal="center"/>
    </xf>
    <xf numFmtId="0" fontId="19" fillId="5" borderId="25" xfId="3" applyNumberFormat="1" applyFont="1" applyFill="1" applyBorder="1" applyAlignment="1">
      <alignment horizontal="center"/>
    </xf>
    <xf numFmtId="166" fontId="16" fillId="5" borderId="26" xfId="5" applyNumberFormat="1" applyFont="1" applyFill="1" applyBorder="1" applyAlignment="1">
      <alignment horizontal="center"/>
    </xf>
    <xf numFmtId="0" fontId="19" fillId="5" borderId="27" xfId="3" applyNumberFormat="1" applyFont="1" applyFill="1" applyBorder="1" applyAlignment="1">
      <alignment horizontal="center"/>
    </xf>
    <xf numFmtId="166" fontId="16" fillId="5" borderId="28" xfId="5" applyNumberFormat="1" applyFont="1" applyFill="1" applyBorder="1" applyAlignment="1">
      <alignment horizontal="center"/>
    </xf>
    <xf numFmtId="166" fontId="16" fillId="5" borderId="29" xfId="5" applyNumberFormat="1" applyFont="1" applyFill="1" applyBorder="1" applyAlignment="1">
      <alignment horizontal="center"/>
    </xf>
    <xf numFmtId="9" fontId="20" fillId="6" borderId="21" xfId="4" applyFont="1" applyFill="1" applyBorder="1" applyAlignment="1">
      <alignment horizontal="center" vertical="center" wrapText="1"/>
    </xf>
    <xf numFmtId="0" fontId="20" fillId="6" borderId="21" xfId="3" applyNumberFormat="1" applyFont="1" applyFill="1" applyBorder="1" applyAlignment="1">
      <alignment horizontal="center" vertical="center" wrapText="1"/>
    </xf>
    <xf numFmtId="164" fontId="21" fillId="2" borderId="0" xfId="0" applyNumberFormat="1" applyFont="1" applyFill="1" applyAlignment="1">
      <alignment horizontal="right" vertical="center"/>
    </xf>
    <xf numFmtId="164" fontId="22" fillId="2" borderId="0" xfId="0" applyNumberFormat="1" applyFont="1" applyFill="1" applyAlignment="1">
      <alignment horizontal="right" vertical="center"/>
    </xf>
    <xf numFmtId="3" fontId="21" fillId="5" borderId="1" xfId="0" applyNumberFormat="1" applyFont="1" applyFill="1" applyBorder="1" applyAlignment="1">
      <alignment horizontal="right" vertical="center"/>
    </xf>
    <xf numFmtId="3" fontId="22" fillId="2" borderId="0" xfId="0" applyNumberFormat="1" applyFont="1" applyFill="1" applyAlignment="1">
      <alignment horizontal="right" vertical="center"/>
    </xf>
    <xf numFmtId="3" fontId="22" fillId="2" borderId="5" xfId="0" applyNumberFormat="1" applyFont="1" applyFill="1" applyBorder="1" applyAlignment="1">
      <alignment horizontal="right" vertical="center"/>
    </xf>
    <xf numFmtId="0" fontId="17" fillId="5" borderId="0" xfId="3" applyNumberFormat="1" applyFont="1" applyFill="1" applyAlignment="1">
      <alignment vertical="top" wrapText="1"/>
    </xf>
    <xf numFmtId="49" fontId="23" fillId="5" borderId="0" xfId="0" applyFont="1" applyFill="1"/>
    <xf numFmtId="49" fontId="24" fillId="5" borderId="0" xfId="0" applyFont="1" applyFill="1"/>
    <xf numFmtId="49" fontId="3" fillId="5" borderId="2" xfId="0" applyFont="1" applyFill="1" applyBorder="1"/>
    <xf numFmtId="49" fontId="3" fillId="3" borderId="7" xfId="0" applyFont="1" applyFill="1" applyBorder="1"/>
    <xf numFmtId="49" fontId="3" fillId="3" borderId="0" xfId="0" applyFont="1" applyFill="1"/>
    <xf numFmtId="49" fontId="3" fillId="2" borderId="3" xfId="0" applyFont="1" applyFill="1" applyBorder="1"/>
    <xf numFmtId="49" fontId="3" fillId="5" borderId="1" xfId="0" applyFont="1" applyFill="1" applyBorder="1"/>
    <xf numFmtId="49" fontId="3" fillId="5" borderId="10" xfId="0" applyFont="1" applyFill="1" applyBorder="1"/>
    <xf numFmtId="2" fontId="3" fillId="5" borderId="0" xfId="0" applyNumberFormat="1" applyFont="1" applyFill="1"/>
    <xf numFmtId="49" fontId="24" fillId="4" borderId="0" xfId="0" applyFont="1" applyFill="1"/>
    <xf numFmtId="49" fontId="25" fillId="5" borderId="0" xfId="0" applyFont="1" applyFill="1"/>
    <xf numFmtId="49" fontId="24" fillId="4" borderId="1" xfId="0" applyFont="1" applyFill="1" applyBorder="1"/>
    <xf numFmtId="49" fontId="24" fillId="4" borderId="7" xfId="0" applyFont="1" applyFill="1" applyBorder="1"/>
    <xf numFmtId="49" fontId="24" fillId="4" borderId="2" xfId="0" applyFont="1" applyFill="1" applyBorder="1"/>
    <xf numFmtId="49" fontId="24" fillId="4" borderId="9" xfId="0" applyFont="1" applyFill="1" applyBorder="1"/>
    <xf numFmtId="49" fontId="24" fillId="4" borderId="10" xfId="0" applyFont="1" applyFill="1" applyBorder="1"/>
    <xf numFmtId="49" fontId="24" fillId="5" borderId="6" xfId="0" applyFont="1" applyFill="1" applyBorder="1"/>
    <xf numFmtId="49" fontId="24" fillId="5" borderId="5" xfId="0" applyFont="1" applyFill="1" applyBorder="1"/>
    <xf numFmtId="49" fontId="24" fillId="5" borderId="8" xfId="0" applyFont="1" applyFill="1" applyBorder="1"/>
    <xf numFmtId="49" fontId="24" fillId="5" borderId="7" xfId="0" applyFont="1" applyFill="1" applyBorder="1"/>
    <xf numFmtId="49" fontId="24" fillId="5" borderId="2" xfId="0" applyFont="1" applyFill="1" applyBorder="1"/>
    <xf numFmtId="49" fontId="24" fillId="5" borderId="9" xfId="0" applyFont="1" applyFill="1" applyBorder="1"/>
    <xf numFmtId="49" fontId="24" fillId="5" borderId="1" xfId="0" applyFont="1" applyFill="1" applyBorder="1"/>
    <xf numFmtId="49" fontId="24" fillId="5" borderId="10" xfId="0" applyFont="1" applyFill="1" applyBorder="1"/>
    <xf numFmtId="49" fontId="26" fillId="5" borderId="0" xfId="0" applyFont="1" applyFill="1"/>
    <xf numFmtId="49" fontId="24" fillId="2" borderId="3" xfId="0" applyFont="1" applyFill="1" applyBorder="1"/>
    <xf numFmtId="49" fontId="25" fillId="5" borderId="0" xfId="0" applyFont="1" applyFill="1" applyAlignment="1">
      <alignment horizontal="left" wrapText="1"/>
    </xf>
    <xf numFmtId="49" fontId="3" fillId="5" borderId="26" xfId="0" applyFont="1" applyFill="1" applyBorder="1"/>
    <xf numFmtId="49" fontId="6" fillId="4" borderId="30" xfId="0" applyFont="1" applyFill="1" applyBorder="1" applyAlignment="1">
      <alignment horizontal="left" vertical="center" wrapText="1"/>
    </xf>
    <xf numFmtId="49" fontId="6" fillId="4" borderId="31" xfId="0" applyFont="1" applyFill="1" applyBorder="1" applyAlignment="1">
      <alignment horizontal="left" vertical="center" wrapText="1"/>
    </xf>
    <xf numFmtId="49" fontId="3" fillId="5" borderId="32" xfId="0" applyFont="1" applyFill="1" applyBorder="1"/>
    <xf numFmtId="3" fontId="9" fillId="5" borderId="34" xfId="0" applyNumberFormat="1" applyFont="1" applyFill="1" applyBorder="1" applyAlignment="1">
      <alignment horizontal="right" vertical="center"/>
    </xf>
    <xf numFmtId="3" fontId="10" fillId="5" borderId="35" xfId="0" applyNumberFormat="1" applyFont="1" applyFill="1" applyBorder="1" applyAlignment="1">
      <alignment horizontal="right" vertical="center" wrapText="1"/>
    </xf>
    <xf numFmtId="0" fontId="15" fillId="3" borderId="7" xfId="3" applyNumberFormat="1" applyFont="1" applyFill="1" applyBorder="1"/>
    <xf numFmtId="0" fontId="15" fillId="3" borderId="0" xfId="3" applyNumberFormat="1" applyFont="1" applyFill="1" applyBorder="1"/>
    <xf numFmtId="0" fontId="17" fillId="3" borderId="0" xfId="3" applyNumberFormat="1" applyFont="1" applyFill="1" applyBorder="1"/>
    <xf numFmtId="14" fontId="17" fillId="3" borderId="0" xfId="3" applyNumberFormat="1" applyFont="1" applyFill="1" applyBorder="1"/>
    <xf numFmtId="0" fontId="16" fillId="3" borderId="7" xfId="3" applyNumberFormat="1" applyFont="1" applyFill="1" applyBorder="1"/>
    <xf numFmtId="0" fontId="16" fillId="3" borderId="0" xfId="3" applyNumberFormat="1" applyFont="1" applyFill="1" applyBorder="1"/>
    <xf numFmtId="0" fontId="15" fillId="3" borderId="5" xfId="3" applyNumberFormat="1" applyFont="1" applyFill="1" applyBorder="1" applyAlignment="1">
      <alignment horizontal="center"/>
    </xf>
    <xf numFmtId="0" fontId="15" fillId="3" borderId="5" xfId="3" applyNumberFormat="1" applyFont="1" applyFill="1" applyBorder="1"/>
    <xf numFmtId="0" fontId="15" fillId="3" borderId="0" xfId="3" applyNumberFormat="1" applyFont="1" applyFill="1" applyBorder="1" applyAlignment="1">
      <alignment horizontal="center"/>
    </xf>
    <xf numFmtId="49" fontId="2" fillId="5" borderId="0" xfId="0" applyFont="1" applyFill="1"/>
    <xf numFmtId="49" fontId="2" fillId="3" borderId="0" xfId="0" applyFont="1" applyFill="1"/>
    <xf numFmtId="49" fontId="3" fillId="3" borderId="5" xfId="0" applyFont="1" applyFill="1" applyBorder="1"/>
    <xf numFmtId="49" fontId="3" fillId="3" borderId="1" xfId="0" applyFont="1" applyFill="1" applyBorder="1"/>
    <xf numFmtId="0" fontId="27" fillId="5" borderId="0" xfId="3" applyNumberFormat="1" applyFont="1" applyFill="1"/>
    <xf numFmtId="49" fontId="24" fillId="3" borderId="0" xfId="0" applyFont="1" applyFill="1"/>
    <xf numFmtId="0" fontId="27" fillId="5" borderId="2" xfId="3" applyNumberFormat="1" applyFont="1" applyFill="1" applyBorder="1"/>
    <xf numFmtId="0" fontId="18" fillId="7" borderId="22" xfId="3" applyNumberFormat="1" applyFont="1" applyFill="1" applyBorder="1" applyAlignment="1">
      <alignment horizontal="center" vertical="center" wrapText="1"/>
    </xf>
    <xf numFmtId="0" fontId="18" fillId="7" borderId="23" xfId="3" applyNumberFormat="1" applyFont="1" applyFill="1" applyBorder="1" applyAlignment="1">
      <alignment horizontal="center" vertical="center" wrapText="1"/>
    </xf>
    <xf numFmtId="0" fontId="18" fillId="7" borderId="24" xfId="3" applyNumberFormat="1" applyFont="1" applyFill="1" applyBorder="1" applyAlignment="1">
      <alignment horizontal="center" vertical="center" wrapText="1"/>
    </xf>
    <xf numFmtId="0" fontId="29" fillId="5" borderId="0" xfId="3" applyNumberFormat="1" applyFont="1" applyFill="1"/>
    <xf numFmtId="49" fontId="7" fillId="5" borderId="11" xfId="0" applyFont="1" applyFill="1" applyBorder="1" applyAlignment="1">
      <alignment horizontal="left" vertical="center"/>
    </xf>
    <xf numFmtId="49" fontId="7" fillId="5" borderId="12" xfId="0" applyFont="1" applyFill="1" applyBorder="1" applyAlignment="1">
      <alignment horizontal="left" vertical="center"/>
    </xf>
    <xf numFmtId="49" fontId="13" fillId="5" borderId="0" xfId="0" applyFont="1" applyFill="1" applyAlignment="1">
      <alignment vertical="center"/>
    </xf>
    <xf numFmtId="49" fontId="1" fillId="5" borderId="0" xfId="0" applyFont="1" applyFill="1"/>
    <xf numFmtId="49" fontId="3" fillId="8" borderId="0" xfId="0" applyFont="1" applyFill="1"/>
    <xf numFmtId="49" fontId="2" fillId="8" borderId="0" xfId="0" applyFont="1" applyFill="1"/>
    <xf numFmtId="49" fontId="13" fillId="8" borderId="0" xfId="0" applyFont="1" applyFill="1" applyAlignment="1">
      <alignment vertical="center"/>
    </xf>
    <xf numFmtId="49" fontId="3" fillId="8" borderId="7" xfId="0" applyFont="1" applyFill="1" applyBorder="1"/>
    <xf numFmtId="49" fontId="2" fillId="8" borderId="7" xfId="0" applyFont="1" applyFill="1" applyBorder="1"/>
    <xf numFmtId="49" fontId="6" fillId="4" borderId="6" xfId="0" applyFont="1" applyFill="1" applyBorder="1" applyAlignment="1">
      <alignment horizontal="left" vertical="center" wrapText="1"/>
    </xf>
    <xf numFmtId="49" fontId="6" fillId="4" borderId="8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left" vertical="center"/>
    </xf>
    <xf numFmtId="3" fontId="8" fillId="2" borderId="13" xfId="0" applyNumberFormat="1" applyFont="1" applyFill="1" applyBorder="1" applyAlignment="1">
      <alignment horizontal="left" vertical="center" wrapText="1"/>
    </xf>
    <xf numFmtId="3" fontId="7" fillId="2" borderId="13" xfId="0" applyNumberFormat="1" applyFont="1" applyFill="1" applyBorder="1" applyAlignment="1">
      <alignment horizontal="left" vertical="center"/>
    </xf>
    <xf numFmtId="0" fontId="14" fillId="5" borderId="0" xfId="3" applyNumberFormat="1" applyFill="1" applyBorder="1" applyAlignment="1">
      <alignment horizontal="center"/>
    </xf>
    <xf numFmtId="0" fontId="14" fillId="3" borderId="0" xfId="3" applyNumberFormat="1" applyFill="1" applyBorder="1" applyAlignment="1">
      <alignment horizontal="center"/>
    </xf>
    <xf numFmtId="49" fontId="32" fillId="2" borderId="7" xfId="0" applyFont="1" applyFill="1" applyBorder="1" applyAlignment="1">
      <alignment vertical="center" wrapText="1"/>
    </xf>
    <xf numFmtId="167" fontId="32" fillId="2" borderId="0" xfId="0" applyNumberFormat="1" applyFont="1" applyFill="1" applyAlignment="1">
      <alignment horizontal="left" vertical="center" wrapText="1"/>
    </xf>
    <xf numFmtId="49" fontId="32" fillId="2" borderId="2" xfId="0" applyFont="1" applyFill="1" applyBorder="1" applyAlignment="1">
      <alignment vertical="center" wrapText="1"/>
    </xf>
    <xf numFmtId="49" fontId="32" fillId="2" borderId="11" xfId="0" applyFont="1" applyFill="1" applyBorder="1" applyAlignment="1">
      <alignment vertical="center" wrapText="1"/>
    </xf>
    <xf numFmtId="167" fontId="32" fillId="2" borderId="12" xfId="0" applyNumberFormat="1" applyFont="1" applyFill="1" applyBorder="1" applyAlignment="1">
      <alignment horizontal="left" vertical="center" wrapText="1"/>
    </xf>
    <xf numFmtId="49" fontId="32" fillId="2" borderId="13" xfId="0" applyFont="1" applyFill="1" applyBorder="1" applyAlignment="1">
      <alignment vertical="center" wrapText="1"/>
    </xf>
    <xf numFmtId="0" fontId="18" fillId="4" borderId="7" xfId="3" applyNumberFormat="1" applyFont="1" applyFill="1" applyBorder="1" applyAlignment="1">
      <alignment horizontal="left" vertical="center" wrapText="1"/>
    </xf>
    <xf numFmtId="0" fontId="18" fillId="4" borderId="0" xfId="3" applyNumberFormat="1" applyFont="1" applyFill="1" applyBorder="1" applyAlignment="1">
      <alignment horizontal="left" vertical="center" wrapText="1"/>
    </xf>
    <xf numFmtId="0" fontId="18" fillId="4" borderId="2" xfId="3" applyNumberFormat="1" applyFont="1" applyFill="1" applyBorder="1" applyAlignment="1">
      <alignment horizontal="left" vertical="center" wrapText="1"/>
    </xf>
    <xf numFmtId="49" fontId="24" fillId="5" borderId="0" xfId="0" applyFont="1" applyFill="1"/>
    <xf numFmtId="49" fontId="25" fillId="5" borderId="2" xfId="0" applyFont="1" applyFill="1" applyBorder="1"/>
    <xf numFmtId="49" fontId="12" fillId="5" borderId="0" xfId="0" applyFont="1" applyFill="1" applyAlignment="1">
      <alignment horizontal="left" wrapText="1"/>
    </xf>
    <xf numFmtId="49" fontId="24" fillId="5" borderId="0" xfId="0" applyFont="1" applyFill="1" applyAlignment="1">
      <alignment horizontal="left" wrapText="1"/>
    </xf>
    <xf numFmtId="49" fontId="24" fillId="4" borderId="6" xfId="0" applyFont="1" applyFill="1" applyBorder="1" applyAlignment="1">
      <alignment horizontal="center"/>
    </xf>
    <xf numFmtId="49" fontId="24" fillId="4" borderId="5" xfId="0" applyFont="1" applyFill="1" applyBorder="1" applyAlignment="1">
      <alignment horizontal="center"/>
    </xf>
    <xf numFmtId="49" fontId="24" fillId="4" borderId="8" xfId="0" applyFont="1" applyFill="1" applyBorder="1" applyAlignment="1">
      <alignment horizontal="center"/>
    </xf>
    <xf numFmtId="49" fontId="24" fillId="4" borderId="7" xfId="0" applyFont="1" applyFill="1" applyBorder="1" applyAlignment="1">
      <alignment horizontal="center"/>
    </xf>
    <xf numFmtId="49" fontId="24" fillId="4" borderId="0" xfId="0" applyFont="1" applyFill="1" applyAlignment="1">
      <alignment horizontal="center"/>
    </xf>
    <xf numFmtId="49" fontId="24" fillId="4" borderId="2" xfId="0" applyFont="1" applyFill="1" applyBorder="1" applyAlignment="1">
      <alignment horizontal="center"/>
    </xf>
    <xf numFmtId="49" fontId="24" fillId="5" borderId="0" xfId="0" applyFont="1" applyFill="1" applyAlignment="1">
      <alignment horizontal="left" vertical="top" wrapText="1"/>
    </xf>
    <xf numFmtId="49" fontId="25" fillId="5" borderId="0" xfId="0" applyFont="1" applyFill="1" applyAlignment="1">
      <alignment horizontal="left" vertical="top" wrapText="1"/>
    </xf>
    <xf numFmtId="49" fontId="25" fillId="5" borderId="0" xfId="0" applyFont="1" applyFill="1"/>
    <xf numFmtId="49" fontId="24" fillId="5" borderId="0" xfId="0" applyFont="1" applyFill="1" applyAlignment="1">
      <alignment horizontal="left"/>
    </xf>
    <xf numFmtId="49" fontId="25" fillId="5" borderId="0" xfId="0" applyFont="1" applyFill="1" applyAlignment="1">
      <alignment horizontal="left"/>
    </xf>
    <xf numFmtId="49" fontId="12" fillId="5" borderId="0" xfId="0" applyFont="1" applyFill="1"/>
    <xf numFmtId="49" fontId="13" fillId="5" borderId="0" xfId="0" applyFont="1" applyFill="1"/>
    <xf numFmtId="49" fontId="7" fillId="5" borderId="7" xfId="0" applyFont="1" applyFill="1" applyBorder="1" applyAlignment="1">
      <alignment horizontal="left" vertical="center"/>
    </xf>
    <xf numFmtId="49" fontId="7" fillId="5" borderId="0" xfId="0" applyFont="1" applyFill="1" applyAlignment="1">
      <alignment horizontal="left" vertical="center"/>
    </xf>
    <xf numFmtId="49" fontId="5" fillId="5" borderId="0" xfId="0" applyFont="1" applyFill="1"/>
    <xf numFmtId="49" fontId="7" fillId="5" borderId="6" xfId="0" applyFont="1" applyFill="1" applyBorder="1" applyAlignment="1">
      <alignment horizontal="left" vertical="center"/>
    </xf>
    <xf numFmtId="49" fontId="7" fillId="5" borderId="5" xfId="0" applyFont="1" applyFill="1" applyBorder="1" applyAlignment="1">
      <alignment horizontal="left" vertical="center"/>
    </xf>
    <xf numFmtId="49" fontId="7" fillId="5" borderId="7" xfId="0" applyFont="1" applyFill="1" applyBorder="1" applyAlignment="1">
      <alignment vertical="center"/>
    </xf>
    <xf numFmtId="49" fontId="7" fillId="5" borderId="0" xfId="0" applyFont="1" applyFill="1" applyAlignment="1">
      <alignment vertical="center"/>
    </xf>
    <xf numFmtId="49" fontId="11" fillId="5" borderId="0" xfId="0" applyFont="1" applyFill="1" applyAlignment="1">
      <alignment horizontal="left" vertical="center"/>
    </xf>
    <xf numFmtId="165" fontId="10" fillId="5" borderId="17" xfId="0" applyNumberFormat="1" applyFont="1" applyFill="1" applyBorder="1" applyAlignment="1">
      <alignment horizontal="right" vertical="center" wrapText="1"/>
    </xf>
    <xf numFmtId="165" fontId="10" fillId="5" borderId="20" xfId="0" applyNumberFormat="1" applyFont="1" applyFill="1" applyBorder="1" applyAlignment="1">
      <alignment horizontal="right" vertical="center" wrapText="1"/>
    </xf>
    <xf numFmtId="165" fontId="10" fillId="5" borderId="19" xfId="0" applyNumberFormat="1" applyFont="1" applyFill="1" applyBorder="1" applyAlignment="1">
      <alignment horizontal="right" vertical="center" wrapText="1"/>
    </xf>
    <xf numFmtId="49" fontId="5" fillId="5" borderId="0" xfId="0" applyFont="1" applyFill="1" applyAlignment="1">
      <alignment horizontal="left"/>
    </xf>
    <xf numFmtId="49" fontId="9" fillId="5" borderId="11" xfId="0" applyFont="1" applyFill="1" applyBorder="1" applyAlignment="1">
      <alignment horizontal="left" vertical="center"/>
    </xf>
    <xf numFmtId="49" fontId="9" fillId="5" borderId="12" xfId="0" applyFont="1" applyFill="1" applyBorder="1" applyAlignment="1">
      <alignment horizontal="left" vertical="center"/>
    </xf>
    <xf numFmtId="49" fontId="9" fillId="5" borderId="9" xfId="0" applyFont="1" applyFill="1" applyBorder="1" applyAlignment="1">
      <alignment horizontal="left" vertical="center"/>
    </xf>
    <xf numFmtId="49" fontId="9" fillId="5" borderId="1" xfId="0" applyFont="1" applyFill="1" applyBorder="1" applyAlignment="1">
      <alignment horizontal="left" vertical="center"/>
    </xf>
    <xf numFmtId="49" fontId="9" fillId="5" borderId="7" xfId="0" applyFont="1" applyFill="1" applyBorder="1" applyAlignment="1">
      <alignment horizontal="left" vertical="center"/>
    </xf>
    <xf numFmtId="49" fontId="9" fillId="5" borderId="0" xfId="0" applyFont="1" applyFill="1" applyAlignment="1">
      <alignment horizontal="left" vertical="center"/>
    </xf>
    <xf numFmtId="49" fontId="9" fillId="5" borderId="14" xfId="0" applyFont="1" applyFill="1" applyBorder="1" applyAlignment="1">
      <alignment vertical="center"/>
    </xf>
    <xf numFmtId="49" fontId="9" fillId="5" borderId="0" xfId="0" applyFont="1" applyFill="1" applyAlignment="1">
      <alignment vertical="center"/>
    </xf>
    <xf numFmtId="49" fontId="9" fillId="5" borderId="18" xfId="0" applyFont="1" applyFill="1" applyBorder="1" applyAlignment="1">
      <alignment vertical="center"/>
    </xf>
    <xf numFmtId="49" fontId="9" fillId="5" borderId="4" xfId="0" applyFont="1" applyFill="1" applyBorder="1" applyAlignment="1">
      <alignment vertical="center"/>
    </xf>
    <xf numFmtId="49" fontId="9" fillId="5" borderId="15" xfId="0" applyFont="1" applyFill="1" applyBorder="1" applyAlignment="1">
      <alignment vertical="center" wrapText="1"/>
    </xf>
    <xf numFmtId="49" fontId="9" fillId="5" borderId="16" xfId="0" applyFont="1" applyFill="1" applyBorder="1" applyAlignment="1">
      <alignment vertical="center"/>
    </xf>
    <xf numFmtId="49" fontId="5" fillId="5" borderId="1" xfId="0" applyFont="1" applyFill="1" applyBorder="1"/>
    <xf numFmtId="49" fontId="7" fillId="5" borderId="11" xfId="0" applyFont="1" applyFill="1" applyBorder="1" applyAlignment="1">
      <alignment horizontal="left" vertical="center"/>
    </xf>
    <xf numFmtId="49" fontId="7" fillId="5" borderId="12" xfId="0" applyFont="1" applyFill="1" applyBorder="1" applyAlignment="1">
      <alignment horizontal="left" vertical="center"/>
    </xf>
    <xf numFmtId="49" fontId="9" fillId="5" borderId="15" xfId="0" applyFont="1" applyFill="1" applyBorder="1" applyAlignment="1">
      <alignment vertical="center"/>
    </xf>
    <xf numFmtId="49" fontId="9" fillId="5" borderId="33" xfId="0" applyFont="1" applyFill="1" applyBorder="1" applyAlignment="1">
      <alignment horizontal="left" vertical="center"/>
    </xf>
    <xf numFmtId="49" fontId="9" fillId="5" borderId="34" xfId="0" applyFont="1" applyFill="1" applyBorder="1" applyAlignment="1">
      <alignment horizontal="left" vertical="center"/>
    </xf>
    <xf numFmtId="0" fontId="18" fillId="7" borderId="21" xfId="3" applyNumberFormat="1" applyFont="1" applyFill="1" applyBorder="1" applyAlignment="1">
      <alignment horizontal="center" vertical="center" wrapText="1"/>
    </xf>
    <xf numFmtId="0" fontId="29" fillId="5" borderId="0" xfId="3" applyNumberFormat="1" applyFont="1" applyFill="1" applyAlignment="1">
      <alignment horizontal="left" vertical="top" wrapText="1"/>
    </xf>
    <xf numFmtId="49" fontId="13" fillId="5" borderId="0" xfId="0" applyFont="1" applyFill="1" applyAlignment="1">
      <alignment vertical="center"/>
    </xf>
    <xf numFmtId="49" fontId="28" fillId="5" borderId="0" xfId="0" applyFont="1" applyFill="1" applyAlignment="1">
      <alignment vertical="center"/>
    </xf>
  </cellXfs>
  <cellStyles count="6">
    <cellStyle name="Komma 2" xfId="2" xr:uid="{DE1E7DDE-3C64-4B43-A6F7-2EE226D234CF}"/>
    <cellStyle name="Komma 3" xfId="5" xr:uid="{59163AF9-329F-41B4-AAB4-9276EAE17F83}"/>
    <cellStyle name="Normal" xfId="0" builtinId="0"/>
    <cellStyle name="Normal 2" xfId="1" xr:uid="{DB053DED-31FE-4681-92D8-4707D6EBE1C3}"/>
    <cellStyle name="Normal 3" xfId="3" xr:uid="{00E98BAB-3158-485A-B700-9A3FCFF3B9BD}"/>
    <cellStyle name="Procent 2" xfId="4" xr:uid="{FA720D74-DC73-4448-A722-B899D3828057}"/>
  </cellStyles>
  <dxfs count="0"/>
  <tableStyles count="0" defaultTableStyle="TableStyleMedium2" defaultPivotStyle="PivotStyleLight16"/>
  <colors>
    <mruColors>
      <color rgb="FF005A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552450</xdr:colOff>
      <xdr:row>2</xdr:row>
      <xdr:rowOff>85725</xdr:rowOff>
    </xdr:from>
    <xdr:to>
      <xdr:col>13</xdr:col>
      <xdr:colOff>587685</xdr:colOff>
      <xdr:row>5</xdr:row>
      <xdr:rowOff>57210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AD97D5B-5B72-4EA5-9B75-515320178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390525"/>
          <a:ext cx="2219635" cy="428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574675</xdr:colOff>
      <xdr:row>1</xdr:row>
      <xdr:rowOff>34925</xdr:rowOff>
    </xdr:from>
    <xdr:to>
      <xdr:col>10</xdr:col>
      <xdr:colOff>238435</xdr:colOff>
      <xdr:row>2</xdr:row>
      <xdr:rowOff>168335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39D76A-9F13-4729-BB50-7E3965DD1233}"/>
            </a:ext>
            <a:ext uri="{147F2762-F138-4A5C-976F-8EAC2B608ADB}">
              <a16:predDERef xmlns:a16="http://schemas.microsoft.com/office/drawing/2014/main" pred="{84CBBBB3-3325-4B98-8FA6-8EDFAD44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7175" y="225425"/>
          <a:ext cx="2235510" cy="431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47624</xdr:colOff>
      <xdr:row>42</xdr:row>
      <xdr:rowOff>104776</xdr:rowOff>
    </xdr:from>
    <xdr:to>
      <xdr:col>21</xdr:col>
      <xdr:colOff>988644</xdr:colOff>
      <xdr:row>57</xdr:row>
      <xdr:rowOff>1276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D126FF7-077B-EBB2-7C51-48A2D83F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4" y="8086726"/>
          <a:ext cx="9332545" cy="275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666750</xdr:colOff>
      <xdr:row>1</xdr:row>
      <xdr:rowOff>38100</xdr:rowOff>
    </xdr:from>
    <xdr:to>
      <xdr:col>21</xdr:col>
      <xdr:colOff>140010</xdr:colOff>
      <xdr:row>2</xdr:row>
      <xdr:rowOff>181035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A4F186-E54A-4446-85FC-53F3FF1FD103}"/>
            </a:ext>
            <a:ext uri="{147F2762-F138-4A5C-976F-8EAC2B608ADB}">
              <a16:predDERef xmlns:a16="http://schemas.microsoft.com/office/drawing/2014/main" pred="{0D126FF7-077B-EBB2-7C51-48A2D83F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0" y="228600"/>
          <a:ext cx="2219635" cy="4286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37120</xdr:colOff>
      <xdr:row>18</xdr:row>
      <xdr:rowOff>62979</xdr:rowOff>
    </xdr:from>
    <xdr:to>
      <xdr:col>21</xdr:col>
      <xdr:colOff>986768</xdr:colOff>
      <xdr:row>31</xdr:row>
      <xdr:rowOff>150323</xdr:rowOff>
    </xdr:to>
    <xdr:pic>
      <xdr:nvPicPr>
        <xdr:cNvPr id="35" name="Billede 2">
          <a:extLst>
            <a:ext uri="{FF2B5EF4-FFF2-40B4-BE49-F238E27FC236}">
              <a16:creationId xmlns:a16="http://schemas.microsoft.com/office/drawing/2014/main" id="{84CBBBB3-3325-4B98-8FA6-8EDFAD44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569" y="3503642"/>
          <a:ext cx="9341173" cy="2554319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666750</xdr:colOff>
      <xdr:row>1</xdr:row>
      <xdr:rowOff>28575</xdr:rowOff>
    </xdr:from>
    <xdr:to>
      <xdr:col>21</xdr:col>
      <xdr:colOff>149535</xdr:colOff>
      <xdr:row>2</xdr:row>
      <xdr:rowOff>168335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1D6F01-B6BB-4233-BCCB-0174B1D605DB}"/>
            </a:ext>
            <a:ext uri="{147F2762-F138-4A5C-976F-8EAC2B608ADB}">
              <a16:predDERef xmlns:a16="http://schemas.microsoft.com/office/drawing/2014/main" pred="{84CBBBB3-3325-4B98-8FA6-8EDFAD44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9875" y="219075"/>
          <a:ext cx="2219635" cy="4286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1</xdr:row>
      <xdr:rowOff>28575</xdr:rowOff>
    </xdr:from>
    <xdr:to>
      <xdr:col>8</xdr:col>
      <xdr:colOff>2457760</xdr:colOff>
      <xdr:row>2</xdr:row>
      <xdr:rowOff>165160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5A6CFD10-C7E3-4DA3-8D4E-3AB19A0D2718}"/>
            </a:ext>
            <a:ext uri="{147F2762-F138-4A5C-976F-8EAC2B608ADB}">
              <a16:predDERef xmlns:a16="http://schemas.microsoft.com/office/drawing/2014/main" pred="{8E25B6F6-31B5-4F7A-8835-49E9FC94F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212725"/>
          <a:ext cx="2219635" cy="431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1</xdr:row>
      <xdr:rowOff>47625</xdr:rowOff>
    </xdr:from>
    <xdr:to>
      <xdr:col>7</xdr:col>
      <xdr:colOff>552760</xdr:colOff>
      <xdr:row>2</xdr:row>
      <xdr:rowOff>181035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B493B42-39D1-47AE-9094-F128BA28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225" y="238125"/>
          <a:ext cx="2219635" cy="4286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234950</xdr:colOff>
      <xdr:row>2</xdr:row>
      <xdr:rowOff>2721</xdr:rowOff>
    </xdr:from>
    <xdr:to>
      <xdr:col>7</xdr:col>
      <xdr:colOff>470210</xdr:colOff>
      <xdr:row>3</xdr:row>
      <xdr:rowOff>142481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F12386-6615-488F-A962-8567A8447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207" y="485321"/>
          <a:ext cx="2216460" cy="4336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Medicinrådet_2021">
      <a:dk1>
        <a:sysClr val="windowText" lastClr="000000"/>
      </a:dk1>
      <a:lt1>
        <a:sysClr val="window" lastClr="FFFFFF"/>
      </a:lt1>
      <a:dk2>
        <a:srgbClr val="005F50"/>
      </a:dk2>
      <a:lt2>
        <a:srgbClr val="F2F2F2"/>
      </a:lt2>
      <a:accent1>
        <a:srgbClr val="005F50"/>
      </a:accent1>
      <a:accent2>
        <a:srgbClr val="DCDCDC"/>
      </a:accent2>
      <a:accent3>
        <a:srgbClr val="323232"/>
      </a:accent3>
      <a:accent4>
        <a:srgbClr val="C86605"/>
      </a:accent4>
      <a:accent5>
        <a:srgbClr val="666666"/>
      </a:accent5>
      <a:accent6>
        <a:srgbClr val="FFA0C8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908F-9FAC-4FC8-88BB-E76B7E3F396E}">
  <sheetPr>
    <tabColor theme="3"/>
  </sheetPr>
  <dimension ref="B3:N45"/>
  <sheetViews>
    <sheetView showRowColHeaders="0" workbookViewId="0">
      <selection activeCell="R26" sqref="R26"/>
    </sheetView>
  </sheetViews>
  <sheetFormatPr defaultColWidth="9" defaultRowHeight="12" x14ac:dyDescent="0.2"/>
  <cols>
    <col min="1" max="2" width="9" style="97"/>
    <col min="3" max="3" width="3.125" style="97" customWidth="1"/>
    <col min="4" max="4" width="3.625" style="97" customWidth="1"/>
    <col min="5" max="5" width="9" style="97"/>
    <col min="6" max="6" width="3.625" style="97" customWidth="1"/>
    <col min="7" max="7" width="9" style="97"/>
    <col min="8" max="8" width="12.5" style="97" customWidth="1"/>
    <col min="9" max="9" width="7.125" style="97" customWidth="1"/>
    <col min="10" max="10" width="9" style="97" customWidth="1"/>
    <col min="11" max="11" width="9" style="97"/>
    <col min="12" max="12" width="10.625" style="97" customWidth="1"/>
    <col min="13" max="16384" width="9" style="97"/>
  </cols>
  <sheetData>
    <row r="3" spans="2:14" ht="12" customHeight="1" x14ac:dyDescent="0.2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2:14" ht="12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7"/>
    </row>
    <row r="5" spans="2:14" ht="12" customHeight="1" x14ac:dyDescent="0.2">
      <c r="B5" s="135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7"/>
    </row>
    <row r="6" spans="2:14" ht="12" customHeight="1" x14ac:dyDescent="0.2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7"/>
    </row>
    <row r="7" spans="2:14" x14ac:dyDescent="0.2">
      <c r="B7" s="62"/>
      <c r="C7" s="66"/>
      <c r="D7" s="67"/>
      <c r="E7" s="67"/>
      <c r="F7" s="67"/>
      <c r="G7" s="67"/>
      <c r="H7" s="67"/>
      <c r="I7" s="67"/>
      <c r="J7" s="67"/>
      <c r="K7" s="67"/>
      <c r="L7" s="67"/>
      <c r="M7" s="68"/>
      <c r="N7" s="63"/>
    </row>
    <row r="8" spans="2:14" ht="18.399999999999999" customHeight="1" x14ac:dyDescent="0.3">
      <c r="B8" s="62"/>
      <c r="C8" s="69"/>
      <c r="D8" s="51"/>
      <c r="E8" s="143" t="s">
        <v>82</v>
      </c>
      <c r="F8" s="143"/>
      <c r="G8" s="143"/>
      <c r="H8" s="143"/>
      <c r="I8" s="143"/>
      <c r="J8" s="143"/>
      <c r="K8" s="143"/>
      <c r="L8" s="143"/>
      <c r="M8" s="70"/>
      <c r="N8" s="63"/>
    </row>
    <row r="9" spans="2:14" x14ac:dyDescent="0.2">
      <c r="B9" s="62"/>
      <c r="C9" s="69"/>
      <c r="D9" s="51"/>
      <c r="E9" s="51"/>
      <c r="F9" s="51"/>
      <c r="G9" s="51"/>
      <c r="H9" s="51"/>
      <c r="I9" s="51"/>
      <c r="J9" s="51"/>
      <c r="K9" s="51"/>
      <c r="L9" s="51"/>
      <c r="M9" s="70"/>
      <c r="N9" s="63"/>
    </row>
    <row r="10" spans="2:14" ht="12" customHeight="1" x14ac:dyDescent="0.2">
      <c r="B10" s="62"/>
      <c r="C10" s="69"/>
      <c r="D10" s="74" t="s">
        <v>0</v>
      </c>
      <c r="E10" s="128" t="s">
        <v>85</v>
      </c>
      <c r="F10" s="140"/>
      <c r="G10" s="140"/>
      <c r="H10" s="140"/>
      <c r="I10" s="140"/>
      <c r="J10" s="140"/>
      <c r="K10" s="140"/>
      <c r="L10" s="140"/>
      <c r="M10" s="70"/>
      <c r="N10" s="63"/>
    </row>
    <row r="11" spans="2:14" x14ac:dyDescent="0.2">
      <c r="B11" s="62"/>
      <c r="C11" s="69"/>
      <c r="D11" s="51"/>
      <c r="E11" s="76"/>
      <c r="F11" s="76"/>
      <c r="G11" s="76"/>
      <c r="H11" s="76"/>
      <c r="I11" s="76"/>
      <c r="J11" s="76"/>
      <c r="K11" s="76"/>
      <c r="L11" s="76"/>
      <c r="M11" s="70"/>
      <c r="N11" s="63"/>
    </row>
    <row r="12" spans="2:14" x14ac:dyDescent="0.2">
      <c r="B12" s="62"/>
      <c r="C12" s="69"/>
      <c r="D12" s="74" t="s">
        <v>0</v>
      </c>
      <c r="E12" s="128" t="s">
        <v>50</v>
      </c>
      <c r="F12" s="140"/>
      <c r="G12" s="140"/>
      <c r="H12" s="140"/>
      <c r="I12" s="140"/>
      <c r="J12" s="140"/>
      <c r="K12" s="140"/>
      <c r="L12" s="140"/>
      <c r="M12" s="70"/>
      <c r="N12" s="63"/>
    </row>
    <row r="13" spans="2:14" x14ac:dyDescent="0.2">
      <c r="B13" s="62"/>
      <c r="C13" s="69"/>
      <c r="D13" s="51"/>
      <c r="E13" s="51"/>
      <c r="F13" s="51"/>
      <c r="G13" s="51"/>
      <c r="H13" s="51"/>
      <c r="I13" s="51"/>
      <c r="J13" s="51"/>
      <c r="K13" s="51"/>
      <c r="L13" s="51"/>
      <c r="M13" s="70"/>
      <c r="N13" s="63"/>
    </row>
    <row r="14" spans="2:14" x14ac:dyDescent="0.2">
      <c r="B14" s="62"/>
      <c r="C14" s="69"/>
      <c r="D14" s="74"/>
      <c r="E14" s="60"/>
      <c r="F14" s="74" t="s">
        <v>0</v>
      </c>
      <c r="G14" s="128" t="s">
        <v>87</v>
      </c>
      <c r="H14" s="129"/>
      <c r="I14" s="75"/>
      <c r="J14" s="51"/>
      <c r="K14" s="51"/>
      <c r="L14" s="51"/>
      <c r="M14" s="70"/>
      <c r="N14" s="63"/>
    </row>
    <row r="15" spans="2:14" x14ac:dyDescent="0.2">
      <c r="B15" s="62"/>
      <c r="C15" s="69"/>
      <c r="D15" s="51"/>
      <c r="E15" s="51"/>
      <c r="F15" s="51"/>
      <c r="G15" s="51"/>
      <c r="H15" s="51"/>
      <c r="I15" s="51"/>
      <c r="J15" s="51"/>
      <c r="K15" s="51"/>
      <c r="L15" s="51"/>
      <c r="M15" s="70"/>
      <c r="N15" s="63"/>
    </row>
    <row r="16" spans="2:14" x14ac:dyDescent="0.2">
      <c r="B16" s="62"/>
      <c r="C16" s="69"/>
      <c r="D16" s="74"/>
      <c r="E16" s="60"/>
      <c r="F16" s="74" t="s">
        <v>0</v>
      </c>
      <c r="G16" s="128" t="s">
        <v>89</v>
      </c>
      <c r="H16" s="128"/>
      <c r="I16" s="51"/>
      <c r="J16" s="51"/>
      <c r="K16" s="51"/>
      <c r="L16" s="51"/>
      <c r="M16" s="70"/>
      <c r="N16" s="63"/>
    </row>
    <row r="17" spans="2:14" x14ac:dyDescent="0.2">
      <c r="B17" s="62"/>
      <c r="C17" s="69"/>
      <c r="D17" s="74"/>
      <c r="E17" s="60"/>
      <c r="F17" s="74"/>
      <c r="G17" s="51"/>
      <c r="H17" s="51"/>
      <c r="I17" s="51"/>
      <c r="J17" s="51"/>
      <c r="K17" s="51"/>
      <c r="L17" s="51"/>
      <c r="M17" s="70"/>
      <c r="N17" s="63"/>
    </row>
    <row r="18" spans="2:14" x14ac:dyDescent="0.2">
      <c r="B18" s="62"/>
      <c r="C18" s="69"/>
      <c r="D18" s="51"/>
      <c r="E18" s="51"/>
      <c r="F18" s="51"/>
      <c r="G18" s="51"/>
      <c r="H18" s="51"/>
      <c r="I18" s="51"/>
      <c r="J18" s="51"/>
      <c r="K18" s="51"/>
      <c r="L18" s="51"/>
      <c r="M18" s="70"/>
      <c r="N18" s="63"/>
    </row>
    <row r="19" spans="2:14" ht="35.1" customHeight="1" x14ac:dyDescent="0.3">
      <c r="B19" s="62"/>
      <c r="C19" s="69"/>
      <c r="D19" s="51"/>
      <c r="E19" s="130" t="s">
        <v>52</v>
      </c>
      <c r="F19" s="130"/>
      <c r="G19" s="130"/>
      <c r="H19" s="130"/>
      <c r="I19" s="130"/>
      <c r="J19" s="130"/>
      <c r="K19" s="130"/>
      <c r="L19" s="130"/>
      <c r="M19" s="70"/>
      <c r="N19" s="63"/>
    </row>
    <row r="20" spans="2:14" x14ac:dyDescent="0.2">
      <c r="B20" s="62"/>
      <c r="C20" s="69"/>
      <c r="D20" s="51"/>
      <c r="E20" s="51"/>
      <c r="F20" s="51"/>
      <c r="G20" s="51"/>
      <c r="H20" s="51"/>
      <c r="I20" s="51"/>
      <c r="J20" s="51"/>
      <c r="K20" s="51"/>
      <c r="L20" s="51"/>
      <c r="M20" s="70"/>
      <c r="N20" s="63"/>
    </row>
    <row r="21" spans="2:14" x14ac:dyDescent="0.2">
      <c r="B21" s="62"/>
      <c r="C21" s="69"/>
      <c r="D21" s="74" t="s">
        <v>0</v>
      </c>
      <c r="E21" s="138" t="s">
        <v>84</v>
      </c>
      <c r="F21" s="139"/>
      <c r="G21" s="139"/>
      <c r="H21" s="139"/>
      <c r="I21" s="139"/>
      <c r="J21" s="139"/>
      <c r="K21" s="139"/>
      <c r="L21" s="139"/>
      <c r="M21" s="70"/>
      <c r="N21" s="63"/>
    </row>
    <row r="22" spans="2:14" x14ac:dyDescent="0.2">
      <c r="B22" s="62"/>
      <c r="C22" s="69"/>
      <c r="D22" s="51"/>
      <c r="E22" s="76"/>
      <c r="F22" s="76"/>
      <c r="G22" s="76"/>
      <c r="H22" s="76"/>
      <c r="I22" s="76"/>
      <c r="J22" s="76"/>
      <c r="K22" s="76"/>
      <c r="L22" s="76"/>
      <c r="M22" s="70"/>
      <c r="N22" s="63"/>
    </row>
    <row r="23" spans="2:14" x14ac:dyDescent="0.2">
      <c r="B23" s="62"/>
      <c r="C23" s="69"/>
      <c r="D23" s="74" t="s">
        <v>0</v>
      </c>
      <c r="E23" s="128" t="s">
        <v>50</v>
      </c>
      <c r="F23" s="140"/>
      <c r="G23" s="140"/>
      <c r="H23" s="140"/>
      <c r="I23" s="140"/>
      <c r="J23" s="140"/>
      <c r="K23" s="140"/>
      <c r="L23" s="140"/>
      <c r="M23" s="70"/>
      <c r="N23" s="63"/>
    </row>
    <row r="24" spans="2:14" x14ac:dyDescent="0.2">
      <c r="B24" s="62"/>
      <c r="C24" s="69"/>
      <c r="D24" s="51"/>
      <c r="E24" s="51"/>
      <c r="F24" s="51"/>
      <c r="G24" s="51"/>
      <c r="H24" s="51"/>
      <c r="I24" s="51"/>
      <c r="J24" s="51"/>
      <c r="K24" s="51"/>
      <c r="L24" s="51"/>
      <c r="M24" s="70"/>
      <c r="N24" s="63"/>
    </row>
    <row r="25" spans="2:14" x14ac:dyDescent="0.2">
      <c r="B25" s="62"/>
      <c r="C25" s="69"/>
      <c r="D25" s="74"/>
      <c r="E25" s="60"/>
      <c r="F25" s="74" t="s">
        <v>0</v>
      </c>
      <c r="G25" s="128" t="s">
        <v>87</v>
      </c>
      <c r="H25" s="129"/>
      <c r="I25" s="75"/>
      <c r="J25" s="51"/>
      <c r="K25" s="51"/>
      <c r="L25" s="51"/>
      <c r="M25" s="70"/>
      <c r="N25" s="63"/>
    </row>
    <row r="26" spans="2:14" x14ac:dyDescent="0.2">
      <c r="B26" s="62"/>
      <c r="C26" s="69"/>
      <c r="D26" s="51"/>
      <c r="E26" s="51"/>
      <c r="F26" s="51"/>
      <c r="G26" s="51"/>
      <c r="H26" s="51"/>
      <c r="I26" s="51"/>
      <c r="J26" s="51"/>
      <c r="K26" s="51"/>
      <c r="L26" s="51"/>
      <c r="M26" s="70"/>
      <c r="N26" s="63"/>
    </row>
    <row r="27" spans="2:14" x14ac:dyDescent="0.2">
      <c r="B27" s="62"/>
      <c r="C27" s="69"/>
      <c r="D27" s="74"/>
      <c r="E27" s="60"/>
      <c r="F27" s="74" t="s">
        <v>0</v>
      </c>
      <c r="G27" s="128" t="s">
        <v>89</v>
      </c>
      <c r="H27" s="128"/>
      <c r="I27" s="51"/>
      <c r="J27" s="51"/>
      <c r="K27" s="51"/>
      <c r="L27" s="51"/>
      <c r="M27" s="70"/>
      <c r="N27" s="63"/>
    </row>
    <row r="28" spans="2:14" x14ac:dyDescent="0.2">
      <c r="B28" s="62"/>
      <c r="C28" s="69"/>
      <c r="D28" s="51"/>
      <c r="E28" s="51"/>
      <c r="F28" s="51"/>
      <c r="G28" s="51"/>
      <c r="H28" s="51"/>
      <c r="I28" s="51"/>
      <c r="J28" s="51"/>
      <c r="K28" s="51"/>
      <c r="L28" s="51"/>
      <c r="M28" s="70"/>
      <c r="N28" s="63"/>
    </row>
    <row r="29" spans="2:14" x14ac:dyDescent="0.2">
      <c r="B29" s="62"/>
      <c r="C29" s="69"/>
      <c r="D29" s="51"/>
      <c r="E29" s="51"/>
      <c r="F29" s="51"/>
      <c r="G29" s="51"/>
      <c r="H29" s="51"/>
      <c r="I29" s="51"/>
      <c r="J29" s="51"/>
      <c r="K29" s="51"/>
      <c r="L29" s="51"/>
      <c r="M29" s="70"/>
      <c r="N29" s="63"/>
    </row>
    <row r="30" spans="2:14" ht="18.75" x14ac:dyDescent="0.3">
      <c r="B30" s="62"/>
      <c r="C30" s="69"/>
      <c r="D30" s="51"/>
      <c r="E30" s="143" t="s">
        <v>83</v>
      </c>
      <c r="F30" s="143"/>
      <c r="G30" s="143"/>
      <c r="H30" s="143"/>
      <c r="I30" s="143"/>
      <c r="J30" s="143"/>
      <c r="K30" s="143"/>
      <c r="L30" s="143"/>
      <c r="M30" s="70"/>
      <c r="N30" s="63"/>
    </row>
    <row r="31" spans="2:14" x14ac:dyDescent="0.2">
      <c r="B31" s="62"/>
      <c r="C31" s="69"/>
      <c r="D31" s="51"/>
      <c r="E31" s="51"/>
      <c r="F31" s="51"/>
      <c r="G31" s="51"/>
      <c r="H31" s="51"/>
      <c r="I31" s="51"/>
      <c r="J31" s="51"/>
      <c r="K31" s="51"/>
      <c r="L31" s="51"/>
      <c r="M31" s="70"/>
      <c r="N31" s="63"/>
    </row>
    <row r="32" spans="2:14" ht="12" customHeight="1" x14ac:dyDescent="0.2">
      <c r="B32" s="62"/>
      <c r="C32" s="69"/>
      <c r="D32" s="74" t="s">
        <v>0</v>
      </c>
      <c r="E32" s="131" t="s">
        <v>90</v>
      </c>
      <c r="F32" s="131"/>
      <c r="G32" s="131"/>
      <c r="H32" s="131"/>
      <c r="I32" s="131"/>
      <c r="J32" s="131"/>
      <c r="K32" s="131"/>
      <c r="L32" s="76"/>
      <c r="M32" s="70"/>
      <c r="N32" s="63"/>
    </row>
    <row r="33" spans="2:14" x14ac:dyDescent="0.2">
      <c r="B33" s="62"/>
      <c r="C33" s="69"/>
      <c r="D33" s="51"/>
      <c r="E33" s="131"/>
      <c r="F33" s="131"/>
      <c r="G33" s="131"/>
      <c r="H33" s="131"/>
      <c r="I33" s="131"/>
      <c r="J33" s="131"/>
      <c r="K33" s="131"/>
      <c r="L33" s="76"/>
      <c r="M33" s="70"/>
      <c r="N33" s="63"/>
    </row>
    <row r="34" spans="2:14" x14ac:dyDescent="0.2">
      <c r="B34" s="62"/>
      <c r="C34" s="69"/>
      <c r="D34" s="51"/>
      <c r="E34" s="51"/>
      <c r="F34" s="51"/>
      <c r="G34" s="51"/>
      <c r="H34" s="51"/>
      <c r="I34" s="51"/>
      <c r="J34" s="51"/>
      <c r="K34" s="51"/>
      <c r="L34" s="51"/>
      <c r="M34" s="70"/>
      <c r="N34" s="63"/>
    </row>
    <row r="35" spans="2:14" x14ac:dyDescent="0.2">
      <c r="B35" s="62"/>
      <c r="C35" s="69"/>
      <c r="D35" s="74" t="s">
        <v>0</v>
      </c>
      <c r="E35" s="128" t="s">
        <v>85</v>
      </c>
      <c r="F35" s="140"/>
      <c r="G35" s="140"/>
      <c r="H35" s="140"/>
      <c r="I35" s="140"/>
      <c r="J35" s="140"/>
      <c r="K35" s="140"/>
      <c r="L35" s="140"/>
      <c r="M35" s="70"/>
      <c r="N35" s="63"/>
    </row>
    <row r="36" spans="2:14" x14ac:dyDescent="0.2">
      <c r="B36" s="62"/>
      <c r="C36" s="69"/>
      <c r="D36" s="51"/>
      <c r="E36" s="51"/>
      <c r="F36" s="51"/>
      <c r="G36" s="51"/>
      <c r="H36" s="51"/>
      <c r="I36" s="51"/>
      <c r="J36" s="51"/>
      <c r="K36" s="51"/>
      <c r="L36" s="51"/>
      <c r="M36" s="70"/>
      <c r="N36" s="63"/>
    </row>
    <row r="37" spans="2:14" x14ac:dyDescent="0.2">
      <c r="B37" s="62"/>
      <c r="C37" s="69"/>
      <c r="D37" s="74" t="s">
        <v>0</v>
      </c>
      <c r="E37" s="141" t="s">
        <v>50</v>
      </c>
      <c r="F37" s="142"/>
      <c r="G37" s="142"/>
      <c r="H37" s="142"/>
      <c r="I37" s="142"/>
      <c r="J37" s="142"/>
      <c r="K37" s="142"/>
      <c r="L37" s="142"/>
      <c r="M37" s="70"/>
      <c r="N37" s="63"/>
    </row>
    <row r="38" spans="2:14" x14ac:dyDescent="0.2">
      <c r="B38" s="62"/>
      <c r="C38" s="69"/>
      <c r="D38" s="51"/>
      <c r="E38" s="51"/>
      <c r="F38" s="51"/>
      <c r="G38" s="51"/>
      <c r="H38" s="51"/>
      <c r="I38" s="51"/>
      <c r="J38" s="51"/>
      <c r="K38" s="51"/>
      <c r="L38" s="51"/>
      <c r="M38" s="70"/>
      <c r="N38" s="63"/>
    </row>
    <row r="39" spans="2:14" x14ac:dyDescent="0.2">
      <c r="B39" s="62"/>
      <c r="C39" s="69"/>
      <c r="D39" s="51"/>
      <c r="E39" s="51"/>
      <c r="F39" s="74" t="s">
        <v>0</v>
      </c>
      <c r="G39" s="128" t="s">
        <v>87</v>
      </c>
      <c r="H39" s="129"/>
      <c r="I39" s="75"/>
      <c r="J39" s="51"/>
      <c r="K39" s="51"/>
      <c r="L39" s="51"/>
      <c r="M39" s="70"/>
      <c r="N39" s="63"/>
    </row>
    <row r="40" spans="2:14" x14ac:dyDescent="0.2">
      <c r="B40" s="62"/>
      <c r="C40" s="69"/>
      <c r="D40" s="51"/>
      <c r="E40" s="51"/>
      <c r="F40" s="74"/>
      <c r="G40" s="60"/>
      <c r="H40" s="60"/>
      <c r="I40" s="51"/>
      <c r="J40" s="51"/>
      <c r="K40" s="51"/>
      <c r="L40" s="51"/>
      <c r="M40" s="70"/>
      <c r="N40" s="63"/>
    </row>
    <row r="41" spans="2:14" x14ac:dyDescent="0.2">
      <c r="B41" s="62"/>
      <c r="C41" s="71"/>
      <c r="D41" s="72"/>
      <c r="E41" s="72"/>
      <c r="F41" s="72"/>
      <c r="G41" s="72"/>
      <c r="H41" s="72"/>
      <c r="I41" s="72"/>
      <c r="J41" s="72"/>
      <c r="K41" s="72"/>
      <c r="L41" s="72"/>
      <c r="M41" s="73"/>
      <c r="N41" s="63"/>
    </row>
    <row r="42" spans="2:14" ht="12" customHeight="1" x14ac:dyDescent="0.2">
      <c r="B42" s="62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3"/>
    </row>
    <row r="43" spans="2:14" ht="12" customHeight="1" x14ac:dyDescent="0.2">
      <c r="B43" s="62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3"/>
    </row>
    <row r="44" spans="2:14" ht="12" customHeight="1" x14ac:dyDescent="0.2">
      <c r="B44" s="62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3"/>
    </row>
    <row r="45" spans="2:14" ht="12" customHeight="1" x14ac:dyDescent="0.2">
      <c r="B45" s="64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5"/>
    </row>
  </sheetData>
  <mergeCells count="16">
    <mergeCell ref="G39:H39"/>
    <mergeCell ref="E19:L19"/>
    <mergeCell ref="E32:K33"/>
    <mergeCell ref="B3:N6"/>
    <mergeCell ref="E21:L21"/>
    <mergeCell ref="E35:L35"/>
    <mergeCell ref="E37:L37"/>
    <mergeCell ref="E23:L23"/>
    <mergeCell ref="G25:H25"/>
    <mergeCell ref="G27:H27"/>
    <mergeCell ref="E30:L30"/>
    <mergeCell ref="E8:L8"/>
    <mergeCell ref="E10:L10"/>
    <mergeCell ref="E12:L12"/>
    <mergeCell ref="G14:H14"/>
    <mergeCell ref="G16:H1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6E22-A886-4297-B776-6D8356F61FA0}">
  <sheetPr>
    <tabColor theme="3"/>
  </sheetPr>
  <dimension ref="B1:DZ40"/>
  <sheetViews>
    <sheetView showRowColHeaders="0" workbookViewId="0">
      <selection activeCell="A100" sqref="A100"/>
    </sheetView>
  </sheetViews>
  <sheetFormatPr defaultColWidth="9" defaultRowHeight="15" x14ac:dyDescent="0.25"/>
  <cols>
    <col min="1" max="1" width="9" style="26"/>
    <col min="2" max="2" width="24.75" style="26" customWidth="1"/>
    <col min="3" max="8" width="15.75" style="26" customWidth="1"/>
    <col min="9" max="11" width="9" style="26" customWidth="1"/>
    <col min="12" max="12" width="9" style="110" customWidth="1"/>
    <col min="13" max="13" width="9" style="107" customWidth="1"/>
    <col min="14" max="130" width="9" style="107"/>
    <col min="131" max="16384" width="9" style="26"/>
  </cols>
  <sheetData>
    <row r="1" spans="2:15" x14ac:dyDescent="0.25">
      <c r="M1" s="108"/>
      <c r="O1" s="108"/>
    </row>
    <row r="2" spans="2:15" ht="23.25" customHeight="1" x14ac:dyDescent="0.25">
      <c r="B2" s="105" t="s">
        <v>67</v>
      </c>
      <c r="C2" s="105"/>
      <c r="D2" s="105"/>
      <c r="E2" s="105"/>
      <c r="F2" s="105"/>
      <c r="G2" s="105"/>
      <c r="K2" s="105"/>
      <c r="L2" s="111"/>
      <c r="M2" s="108"/>
      <c r="N2" s="109"/>
      <c r="O2" s="109"/>
    </row>
    <row r="3" spans="2:15" ht="14.1" customHeight="1" x14ac:dyDescent="0.25">
      <c r="B3" s="50" t="s">
        <v>66</v>
      </c>
      <c r="C3" s="105"/>
      <c r="D3" s="105"/>
      <c r="E3" s="105"/>
      <c r="F3" s="105"/>
      <c r="G3" s="105"/>
      <c r="K3" s="105"/>
      <c r="L3" s="111"/>
      <c r="M3" s="108"/>
      <c r="N3" s="109"/>
      <c r="O3" s="109"/>
    </row>
    <row r="4" spans="2:15" ht="14.1" customHeight="1" x14ac:dyDescent="0.25">
      <c r="B4" s="105"/>
      <c r="C4" s="105"/>
      <c r="D4" s="105"/>
      <c r="E4" s="105"/>
      <c r="F4" s="105"/>
      <c r="G4" s="105"/>
      <c r="K4" s="105"/>
      <c r="L4" s="111"/>
      <c r="M4" s="108"/>
      <c r="N4" s="109"/>
      <c r="O4" s="109"/>
    </row>
    <row r="5" spans="2:15" ht="14.1" customHeight="1" x14ac:dyDescent="0.25">
      <c r="B5" s="112" t="s">
        <v>68</v>
      </c>
      <c r="C5" s="20" t="s">
        <v>69</v>
      </c>
      <c r="D5" s="20" t="s">
        <v>70</v>
      </c>
      <c r="E5" s="20" t="s">
        <v>88</v>
      </c>
      <c r="F5" s="20" t="s">
        <v>71</v>
      </c>
      <c r="G5" s="113" t="s">
        <v>72</v>
      </c>
      <c r="L5" s="111"/>
      <c r="M5" s="108"/>
    </row>
    <row r="6" spans="2:15" ht="14.1" customHeight="1" x14ac:dyDescent="0.25">
      <c r="B6" s="103" t="s">
        <v>73</v>
      </c>
      <c r="C6" s="114"/>
      <c r="D6" s="114"/>
      <c r="E6" s="114"/>
      <c r="F6" s="114"/>
      <c r="G6" s="115"/>
      <c r="L6" s="111"/>
      <c r="M6" s="108"/>
    </row>
    <row r="7" spans="2:15" ht="14.1" customHeight="1" x14ac:dyDescent="0.25">
      <c r="B7" s="103" t="s">
        <v>74</v>
      </c>
      <c r="C7" s="114"/>
      <c r="D7" s="114"/>
      <c r="E7" s="114"/>
      <c r="F7" s="114"/>
      <c r="G7" s="115"/>
      <c r="L7" s="111"/>
      <c r="M7" s="108"/>
    </row>
    <row r="8" spans="2:15" ht="14.1" customHeight="1" x14ac:dyDescent="0.25">
      <c r="B8" s="103" t="s">
        <v>75</v>
      </c>
      <c r="C8" s="114"/>
      <c r="D8" s="114"/>
      <c r="E8" s="114"/>
      <c r="F8" s="114"/>
      <c r="G8" s="116"/>
      <c r="L8" s="111"/>
      <c r="M8" s="108"/>
    </row>
    <row r="9" spans="2:15" ht="14.1" customHeight="1" x14ac:dyDescent="0.25">
      <c r="B9" s="103" t="s">
        <v>76</v>
      </c>
      <c r="C9" s="114"/>
      <c r="D9" s="114"/>
      <c r="E9" s="114"/>
      <c r="F9" s="114"/>
      <c r="G9" s="116"/>
      <c r="L9" s="111"/>
      <c r="M9" s="108"/>
    </row>
    <row r="10" spans="2:15" ht="14.1" customHeight="1" x14ac:dyDescent="0.25">
      <c r="B10" s="103" t="s">
        <v>77</v>
      </c>
      <c r="C10" s="114"/>
      <c r="D10" s="114"/>
      <c r="E10" s="114"/>
      <c r="F10" s="114"/>
      <c r="G10" s="116"/>
      <c r="L10" s="111"/>
      <c r="M10" s="108"/>
    </row>
    <row r="11" spans="2:15" ht="14.1" customHeight="1" x14ac:dyDescent="0.25">
      <c r="B11" s="103" t="s">
        <v>78</v>
      </c>
      <c r="C11" s="114"/>
      <c r="D11" s="114"/>
      <c r="E11" s="114"/>
      <c r="F11" s="114"/>
      <c r="G11" s="116"/>
      <c r="L11" s="111"/>
      <c r="M11" s="108"/>
    </row>
    <row r="12" spans="2:15" ht="14.1" customHeight="1" x14ac:dyDescent="0.25">
      <c r="B12" s="103" t="s">
        <v>79</v>
      </c>
      <c r="C12" s="114"/>
      <c r="D12" s="114"/>
      <c r="E12" s="114"/>
      <c r="F12" s="114"/>
      <c r="G12" s="116"/>
      <c r="L12" s="111"/>
      <c r="M12" s="108"/>
    </row>
    <row r="13" spans="2:15" ht="14.1" customHeight="1" x14ac:dyDescent="0.25">
      <c r="B13" s="103" t="s">
        <v>80</v>
      </c>
      <c r="C13" s="114"/>
      <c r="D13" s="114"/>
      <c r="E13" s="114"/>
      <c r="F13" s="114"/>
      <c r="G13" s="116"/>
      <c r="L13" s="111"/>
      <c r="M13" s="108"/>
    </row>
    <row r="14" spans="2:15" ht="14.1" customHeight="1" x14ac:dyDescent="0.25">
      <c r="B14" s="103" t="s">
        <v>81</v>
      </c>
      <c r="C14" s="114"/>
      <c r="D14" s="114"/>
      <c r="E14" s="114"/>
      <c r="F14" s="114"/>
      <c r="G14" s="116"/>
      <c r="L14" s="111"/>
      <c r="M14" s="108"/>
    </row>
    <row r="15" spans="2:15" ht="14.1" customHeight="1" x14ac:dyDescent="0.25">
      <c r="B15" s="103" t="s">
        <v>11</v>
      </c>
      <c r="C15" s="114"/>
      <c r="D15" s="114"/>
      <c r="E15" s="114"/>
      <c r="F15" s="114"/>
      <c r="G15" s="116"/>
      <c r="L15" s="111"/>
      <c r="M15" s="108"/>
    </row>
    <row r="16" spans="2:15" ht="14.1" customHeight="1" x14ac:dyDescent="0.25">
      <c r="B16" s="106"/>
      <c r="L16" s="111"/>
      <c r="M16" s="108"/>
    </row>
    <row r="17" spans="12:13" ht="14.1" customHeight="1" x14ac:dyDescent="0.25">
      <c r="L17" s="111"/>
      <c r="M17" s="108"/>
    </row>
    <row r="18" spans="12:13" ht="14.1" customHeight="1" x14ac:dyDescent="0.25">
      <c r="L18" s="111"/>
      <c r="M18" s="108"/>
    </row>
    <row r="19" spans="12:13" ht="14.1" customHeight="1" x14ac:dyDescent="0.25">
      <c r="L19" s="111"/>
      <c r="M19" s="108"/>
    </row>
    <row r="20" spans="12:13" ht="14.1" customHeight="1" x14ac:dyDescent="0.25">
      <c r="L20" s="111"/>
      <c r="M20" s="108"/>
    </row>
    <row r="21" spans="12:13" ht="14.1" customHeight="1" x14ac:dyDescent="0.25">
      <c r="L21" s="111"/>
      <c r="M21" s="108"/>
    </row>
    <row r="22" spans="12:13" ht="14.1" customHeight="1" x14ac:dyDescent="0.25">
      <c r="L22" s="111"/>
      <c r="M22" s="108"/>
    </row>
    <row r="23" spans="12:13" ht="14.1" customHeight="1" x14ac:dyDescent="0.25">
      <c r="L23" s="111"/>
      <c r="M23" s="108"/>
    </row>
    <row r="24" spans="12:13" ht="14.1" customHeight="1" x14ac:dyDescent="0.25">
      <c r="L24" s="111"/>
      <c r="M24" s="108"/>
    </row>
    <row r="25" spans="12:13" ht="14.1" customHeight="1" x14ac:dyDescent="0.25">
      <c r="L25" s="111"/>
      <c r="M25" s="108"/>
    </row>
    <row r="26" spans="12:13" ht="14.1" customHeight="1" x14ac:dyDescent="0.25"/>
    <row r="27" spans="12:13" ht="14.1" customHeight="1" x14ac:dyDescent="0.25"/>
    <row r="28" spans="12:13" ht="14.1" customHeight="1" x14ac:dyDescent="0.25"/>
    <row r="29" spans="12:13" ht="14.1" customHeight="1" x14ac:dyDescent="0.25"/>
    <row r="30" spans="12:13" ht="14.1" customHeight="1" x14ac:dyDescent="0.25"/>
    <row r="31" spans="12:13" ht="14.1" customHeight="1" x14ac:dyDescent="0.25"/>
    <row r="32" spans="12:13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37" ht="14.1" customHeight="1" x14ac:dyDescent="0.25"/>
    <row r="38" ht="14.1" customHeight="1" x14ac:dyDescent="0.25"/>
    <row r="39" ht="14.1" customHeight="1" x14ac:dyDescent="0.25"/>
    <row r="40" ht="14.1" customHeight="1" x14ac:dyDescent="0.25"/>
  </sheetData>
  <phoneticPr fontId="3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9760-73A4-469B-8097-DA573F4A5ED4}">
  <sheetPr>
    <tabColor theme="3"/>
  </sheetPr>
  <dimension ref="A1:AL59"/>
  <sheetViews>
    <sheetView showRowColHeaders="0" workbookViewId="0">
      <selection activeCell="A100" sqref="A100"/>
    </sheetView>
  </sheetViews>
  <sheetFormatPr defaultColWidth="9" defaultRowHeight="15" x14ac:dyDescent="0.25"/>
  <cols>
    <col min="1" max="2" width="9" style="5"/>
    <col min="3" max="8" width="11.75" style="5" customWidth="1"/>
    <col min="9" max="10" width="9" style="5"/>
    <col min="11" max="11" width="10.625" style="5" customWidth="1"/>
    <col min="12" max="12" width="18.5" style="5" customWidth="1"/>
    <col min="13" max="15" width="9" style="5" customWidth="1"/>
    <col min="16" max="21" width="9" style="5"/>
    <col min="22" max="22" width="13.75" style="5" customWidth="1"/>
    <col min="23" max="23" width="9" style="5"/>
    <col min="24" max="24" width="11.75" style="5" customWidth="1"/>
    <col min="25" max="25" width="12.75" style="5" customWidth="1"/>
    <col min="26" max="26" width="11.375" style="5" customWidth="1"/>
    <col min="27" max="16384" width="9" style="5"/>
  </cols>
  <sheetData>
    <row r="1" spans="1:38" x14ac:dyDescent="0.25">
      <c r="A1" s="26"/>
      <c r="B1" s="26"/>
      <c r="C1" s="26"/>
      <c r="D1" s="26"/>
      <c r="E1" s="26"/>
      <c r="F1" s="26"/>
      <c r="G1" s="26"/>
      <c r="H1" s="26"/>
      <c r="I1" s="52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53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2" spans="1:38" ht="23.25" customHeight="1" x14ac:dyDescent="0.35">
      <c r="A2" s="26"/>
      <c r="B2" s="144" t="s">
        <v>51</v>
      </c>
      <c r="C2" s="144"/>
      <c r="D2" s="144"/>
      <c r="E2" s="144"/>
      <c r="F2" s="26"/>
      <c r="G2" s="26"/>
      <c r="H2" s="26"/>
      <c r="I2" s="52"/>
      <c r="J2" s="26"/>
      <c r="K2" s="49"/>
      <c r="L2" s="49"/>
      <c r="M2" s="49"/>
      <c r="N2" s="49"/>
      <c r="O2" s="49"/>
      <c r="P2" s="49"/>
      <c r="Q2" s="49"/>
      <c r="R2" s="49"/>
      <c r="S2" s="49"/>
      <c r="T2" s="49"/>
      <c r="U2" s="26"/>
      <c r="V2" s="26"/>
      <c r="W2" s="53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ht="15" customHeight="1" x14ac:dyDescent="0.25">
      <c r="A3" s="26"/>
      <c r="B3" s="50" t="s">
        <v>66</v>
      </c>
      <c r="C3" s="21"/>
      <c r="D3" s="21"/>
      <c r="E3" s="21"/>
      <c r="F3" s="21"/>
      <c r="G3" s="26"/>
      <c r="H3" s="26"/>
      <c r="I3" s="52"/>
      <c r="J3" s="26"/>
      <c r="K3" s="49"/>
      <c r="L3" s="49"/>
      <c r="M3" s="49"/>
      <c r="N3" s="49"/>
      <c r="O3" s="49"/>
      <c r="P3" s="49"/>
      <c r="Q3" s="49"/>
      <c r="R3" s="49"/>
      <c r="S3" s="49"/>
      <c r="T3" s="49"/>
      <c r="U3" s="26"/>
      <c r="V3" s="26"/>
      <c r="W3" s="53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38" ht="14.45" customHeight="1" x14ac:dyDescent="0.25">
      <c r="A4" s="26"/>
      <c r="B4" s="21"/>
      <c r="C4" s="21"/>
      <c r="D4" s="21"/>
      <c r="E4" s="21"/>
      <c r="F4" s="21"/>
      <c r="G4" s="26"/>
      <c r="H4" s="26"/>
      <c r="I4" s="52"/>
      <c r="J4" s="26"/>
      <c r="K4" s="49"/>
      <c r="L4" s="49"/>
      <c r="M4" s="49"/>
      <c r="N4" s="49"/>
      <c r="O4" s="49"/>
      <c r="P4" s="49"/>
      <c r="Q4" s="49"/>
      <c r="R4" s="49"/>
      <c r="S4" s="49"/>
      <c r="T4" s="49"/>
      <c r="U4" s="26"/>
      <c r="V4" s="26"/>
      <c r="W4" s="53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38" ht="14.45" customHeight="1" x14ac:dyDescent="0.3">
      <c r="A5" s="26"/>
      <c r="B5" s="24" t="s">
        <v>1</v>
      </c>
      <c r="C5" s="26"/>
      <c r="D5" s="26"/>
      <c r="E5" s="26"/>
      <c r="F5" s="26"/>
      <c r="G5" s="26"/>
      <c r="H5" s="26"/>
      <c r="I5" s="52"/>
      <c r="J5" s="26"/>
      <c r="K5" s="24" t="s">
        <v>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53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25">
      <c r="A6" s="26"/>
      <c r="B6" s="147" t="s">
        <v>3</v>
      </c>
      <c r="C6" s="147"/>
      <c r="D6" s="147"/>
      <c r="E6" s="147"/>
      <c r="F6" s="147"/>
      <c r="G6" s="26"/>
      <c r="H6" s="26"/>
      <c r="I6" s="52"/>
      <c r="J6" s="26"/>
      <c r="K6" s="147" t="s">
        <v>4</v>
      </c>
      <c r="L6" s="147"/>
      <c r="M6" s="147"/>
      <c r="N6" s="147"/>
      <c r="O6" s="147"/>
      <c r="P6" s="147"/>
      <c r="Q6" s="26"/>
      <c r="R6" s="26"/>
      <c r="S6" s="26"/>
      <c r="T6" s="26"/>
      <c r="U6" s="26"/>
      <c r="V6" s="26"/>
      <c r="W6" s="53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8" ht="14.45" customHeight="1" x14ac:dyDescent="0.25">
      <c r="A7" s="26"/>
      <c r="B7" s="6"/>
      <c r="C7" s="7"/>
      <c r="D7" s="7"/>
      <c r="E7" s="7"/>
      <c r="F7" s="8" t="s">
        <v>5</v>
      </c>
      <c r="G7" s="8" t="s">
        <v>6</v>
      </c>
      <c r="H7" s="9" t="s">
        <v>7</v>
      </c>
      <c r="I7" s="52"/>
      <c r="J7" s="26"/>
      <c r="K7" s="26"/>
      <c r="L7" s="12" t="s">
        <v>8</v>
      </c>
      <c r="M7" s="12" t="s">
        <v>9</v>
      </c>
      <c r="N7" s="12" t="s">
        <v>10</v>
      </c>
      <c r="O7" s="12" t="s">
        <v>11</v>
      </c>
      <c r="P7" s="26"/>
      <c r="Q7" s="26"/>
      <c r="R7" s="26"/>
      <c r="S7" s="26"/>
      <c r="T7" s="26"/>
      <c r="U7" s="26"/>
      <c r="V7" s="26"/>
      <c r="W7" s="53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14.45" customHeight="1" x14ac:dyDescent="0.25">
      <c r="A8" s="26"/>
      <c r="B8" s="148" t="s">
        <v>12</v>
      </c>
      <c r="C8" s="149"/>
      <c r="D8" s="149"/>
      <c r="E8" s="149"/>
      <c r="F8" s="48">
        <v>0</v>
      </c>
      <c r="G8" s="1">
        <v>0</v>
      </c>
      <c r="H8" s="3">
        <f>F8-G8</f>
        <v>0</v>
      </c>
      <c r="I8" s="52"/>
      <c r="J8" s="26"/>
      <c r="K8" s="23" t="s">
        <v>5</v>
      </c>
      <c r="L8" s="22"/>
      <c r="M8" s="22"/>
      <c r="N8" s="22"/>
      <c r="O8" s="22"/>
      <c r="P8" s="26"/>
      <c r="Q8" s="26"/>
      <c r="R8" s="26"/>
      <c r="S8" s="26"/>
      <c r="T8" s="26"/>
      <c r="U8" s="26"/>
      <c r="V8" s="26"/>
      <c r="W8" s="53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14.45" customHeight="1" x14ac:dyDescent="0.25">
      <c r="A9" s="26"/>
      <c r="B9" s="145" t="s">
        <v>13</v>
      </c>
      <c r="C9" s="146"/>
      <c r="D9" s="146"/>
      <c r="E9" s="146"/>
      <c r="F9" s="47">
        <v>0</v>
      </c>
      <c r="G9" s="47">
        <v>0</v>
      </c>
      <c r="H9" s="4">
        <f t="shared" ref="H9:H11" si="0">F9-G9</f>
        <v>0</v>
      </c>
      <c r="I9" s="52"/>
      <c r="J9" s="26"/>
      <c r="K9" s="23" t="s">
        <v>6</v>
      </c>
      <c r="L9" s="22"/>
      <c r="M9" s="22"/>
      <c r="N9" s="22"/>
      <c r="O9" s="22"/>
      <c r="P9" s="26"/>
      <c r="Q9" s="26"/>
      <c r="R9" s="26"/>
      <c r="S9" s="26"/>
      <c r="T9" s="26"/>
      <c r="U9" s="26"/>
      <c r="V9" s="26"/>
      <c r="W9" s="53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14.45" customHeight="1" x14ac:dyDescent="0.25">
      <c r="A10" s="26"/>
      <c r="B10" s="150" t="s">
        <v>14</v>
      </c>
      <c r="C10" s="151"/>
      <c r="D10" s="151"/>
      <c r="E10" s="151"/>
      <c r="F10" s="47">
        <v>0</v>
      </c>
      <c r="G10" s="47">
        <v>0</v>
      </c>
      <c r="H10" s="4">
        <f t="shared" si="0"/>
        <v>0</v>
      </c>
      <c r="I10" s="5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53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14.45" customHeight="1" x14ac:dyDescent="0.25">
      <c r="A11" s="26"/>
      <c r="B11" s="150" t="s">
        <v>15</v>
      </c>
      <c r="C11" s="151"/>
      <c r="D11" s="151"/>
      <c r="E11" s="151"/>
      <c r="F11" s="47">
        <v>0</v>
      </c>
      <c r="G11" s="47">
        <v>0</v>
      </c>
      <c r="H11" s="4">
        <f t="shared" si="0"/>
        <v>0</v>
      </c>
      <c r="I11" s="5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53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 ht="14.45" customHeight="1" x14ac:dyDescent="0.25">
      <c r="A12" s="26"/>
      <c r="B12" s="145" t="s">
        <v>16</v>
      </c>
      <c r="C12" s="146"/>
      <c r="D12" s="146"/>
      <c r="E12" s="146"/>
      <c r="F12" s="47">
        <v>0</v>
      </c>
      <c r="G12" s="47">
        <v>0</v>
      </c>
      <c r="H12" s="4">
        <f>F12-G12</f>
        <v>0</v>
      </c>
      <c r="I12" s="52"/>
      <c r="J12" s="26"/>
      <c r="K12" s="156" t="s">
        <v>17</v>
      </c>
      <c r="L12" s="156"/>
      <c r="M12" s="156"/>
      <c r="N12" s="156"/>
      <c r="O12" s="156"/>
      <c r="P12" s="156"/>
      <c r="Q12" s="26"/>
      <c r="R12" s="26"/>
      <c r="S12" s="26"/>
      <c r="T12" s="26"/>
      <c r="U12" s="26"/>
      <c r="V12" s="26"/>
      <c r="W12" s="53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38" ht="14.45" customHeight="1" x14ac:dyDescent="0.25">
      <c r="A13" s="26"/>
      <c r="B13" s="145" t="s">
        <v>18</v>
      </c>
      <c r="C13" s="146"/>
      <c r="D13" s="146"/>
      <c r="E13" s="146"/>
      <c r="F13" s="47">
        <v>0</v>
      </c>
      <c r="G13" s="47">
        <v>0</v>
      </c>
      <c r="H13" s="4">
        <f>F13-G13</f>
        <v>0</v>
      </c>
      <c r="I13" s="52"/>
      <c r="J13" s="26"/>
      <c r="K13" s="26"/>
      <c r="L13" s="12" t="s">
        <v>8</v>
      </c>
      <c r="M13" s="12" t="s">
        <v>9</v>
      </c>
      <c r="N13" s="12" t="s">
        <v>10</v>
      </c>
      <c r="O13" s="12" t="s">
        <v>11</v>
      </c>
      <c r="P13" s="26"/>
      <c r="Q13" s="26"/>
      <c r="R13" s="26"/>
      <c r="S13" s="26"/>
      <c r="T13" s="26"/>
      <c r="U13" s="26"/>
      <c r="V13" s="26"/>
      <c r="W13" s="53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8" ht="14.45" customHeight="1" x14ac:dyDescent="0.25">
      <c r="A14" s="26"/>
      <c r="B14" s="159" t="s">
        <v>19</v>
      </c>
      <c r="C14" s="160"/>
      <c r="D14" s="160"/>
      <c r="E14" s="160"/>
      <c r="F14" s="46">
        <f>SUM(F8:F13)</f>
        <v>0</v>
      </c>
      <c r="G14" s="13">
        <f>SUM(G8:G13)</f>
        <v>0</v>
      </c>
      <c r="H14" s="14">
        <f>F14-G14</f>
        <v>0</v>
      </c>
      <c r="I14" s="52"/>
      <c r="J14" s="26"/>
      <c r="K14" s="23" t="s">
        <v>5</v>
      </c>
      <c r="L14" s="22"/>
      <c r="M14" s="22"/>
      <c r="N14" s="22"/>
      <c r="O14" s="22"/>
      <c r="P14" s="26"/>
      <c r="Q14" s="26"/>
      <c r="R14" s="26"/>
      <c r="S14" s="26"/>
      <c r="T14" s="26"/>
      <c r="U14" s="26"/>
      <c r="V14" s="26"/>
      <c r="W14" s="53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8" ht="14.45" customHeight="1" x14ac:dyDescent="0.25">
      <c r="A15" s="26"/>
      <c r="B15" s="148" t="s">
        <v>20</v>
      </c>
      <c r="C15" s="149"/>
      <c r="D15" s="149"/>
      <c r="E15" s="149"/>
      <c r="F15" s="45">
        <v>0</v>
      </c>
      <c r="G15" s="45">
        <v>0</v>
      </c>
      <c r="H15" s="18">
        <f>F15-G15</f>
        <v>0</v>
      </c>
      <c r="I15" s="52"/>
      <c r="J15" s="26"/>
      <c r="K15" s="23" t="s">
        <v>6</v>
      </c>
      <c r="L15" s="22"/>
      <c r="M15" s="22"/>
      <c r="N15" s="22"/>
      <c r="O15" s="22"/>
      <c r="P15" s="26"/>
      <c r="Q15" s="26"/>
      <c r="R15" s="26"/>
      <c r="S15" s="26"/>
      <c r="T15" s="26"/>
      <c r="U15" s="26"/>
      <c r="V15" s="26"/>
      <c r="W15" s="53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38" ht="14.45" customHeight="1" x14ac:dyDescent="0.25">
      <c r="A16" s="26"/>
      <c r="B16" s="161" t="s">
        <v>21</v>
      </c>
      <c r="C16" s="162"/>
      <c r="D16" s="162"/>
      <c r="E16" s="162"/>
      <c r="F16" s="44">
        <v>0</v>
      </c>
      <c r="G16" s="44">
        <v>0</v>
      </c>
      <c r="H16" s="19">
        <f>F16-G16</f>
        <v>0</v>
      </c>
      <c r="I16" s="52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53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38" ht="14.45" customHeight="1" x14ac:dyDescent="0.25">
      <c r="A17" s="26"/>
      <c r="B17" s="167" t="s">
        <v>53</v>
      </c>
      <c r="C17" s="168"/>
      <c r="D17" s="168"/>
      <c r="E17" s="168"/>
      <c r="F17" s="168"/>
      <c r="G17" s="168"/>
      <c r="H17" s="153" t="e">
        <f>H14/H15</f>
        <v>#DIV/0!</v>
      </c>
      <c r="I17" s="52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53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ht="14.45" customHeight="1" x14ac:dyDescent="0.25">
      <c r="A18" s="26"/>
      <c r="B18" s="163"/>
      <c r="C18" s="164"/>
      <c r="D18" s="164"/>
      <c r="E18" s="164"/>
      <c r="F18" s="164"/>
      <c r="G18" s="164"/>
      <c r="H18" s="154"/>
      <c r="I18" s="52"/>
      <c r="J18" s="26"/>
      <c r="K18" s="156" t="s">
        <v>23</v>
      </c>
      <c r="L18" s="156"/>
      <c r="M18" s="156"/>
      <c r="N18" s="156"/>
      <c r="O18" s="156"/>
      <c r="P18" s="156"/>
      <c r="Q18" s="26"/>
      <c r="R18" s="26"/>
      <c r="S18" s="26"/>
      <c r="T18" s="26"/>
      <c r="U18" s="26"/>
      <c r="V18" s="26"/>
      <c r="W18" s="53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ht="14.45" customHeight="1" x14ac:dyDescent="0.25">
      <c r="A19" s="26"/>
      <c r="B19" s="163" t="s">
        <v>24</v>
      </c>
      <c r="C19" s="164"/>
      <c r="D19" s="164"/>
      <c r="E19" s="164"/>
      <c r="F19" s="164"/>
      <c r="G19" s="164"/>
      <c r="H19" s="154" t="e">
        <f>H14/H16</f>
        <v>#DIV/0!</v>
      </c>
      <c r="I19" s="52"/>
      <c r="J19" s="26"/>
      <c r="K19" s="10"/>
      <c r="L19" s="10"/>
      <c r="M19" s="12" t="s">
        <v>9</v>
      </c>
      <c r="N19" s="12" t="s">
        <v>10</v>
      </c>
      <c r="O19" s="11" t="s">
        <v>11</v>
      </c>
      <c r="P19" s="26"/>
      <c r="Q19" s="26"/>
      <c r="R19" s="26"/>
      <c r="S19" s="26"/>
      <c r="T19" s="26"/>
      <c r="U19" s="26"/>
      <c r="V19" s="26"/>
      <c r="W19" s="53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</row>
    <row r="20" spans="1:38" ht="14.45" customHeight="1" x14ac:dyDescent="0.25">
      <c r="A20" s="26"/>
      <c r="B20" s="165"/>
      <c r="C20" s="166"/>
      <c r="D20" s="166"/>
      <c r="E20" s="166"/>
      <c r="F20" s="166"/>
      <c r="G20" s="166"/>
      <c r="H20" s="155"/>
      <c r="I20" s="52"/>
      <c r="J20" s="26"/>
      <c r="K20" s="152" t="s">
        <v>5</v>
      </c>
      <c r="L20" s="12" t="s">
        <v>25</v>
      </c>
      <c r="M20" s="22"/>
      <c r="N20" s="22"/>
      <c r="O20" s="22"/>
      <c r="P20" s="26"/>
      <c r="Q20" s="26"/>
      <c r="R20" s="26"/>
      <c r="S20" s="26"/>
      <c r="T20" s="26"/>
      <c r="U20" s="26"/>
      <c r="V20" s="26"/>
      <c r="W20" s="53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38" ht="14.45" customHeight="1" x14ac:dyDescent="0.25">
      <c r="A21" s="26"/>
      <c r="B21" s="26"/>
      <c r="C21" s="26"/>
      <c r="D21" s="26"/>
      <c r="E21" s="26"/>
      <c r="F21" s="26"/>
      <c r="G21" s="26"/>
      <c r="H21" s="26"/>
      <c r="I21" s="52"/>
      <c r="J21" s="26"/>
      <c r="K21" s="152"/>
      <c r="L21" s="12" t="s">
        <v>26</v>
      </c>
      <c r="M21" s="22"/>
      <c r="N21" s="22"/>
      <c r="O21" s="22"/>
      <c r="P21" s="26"/>
      <c r="Q21" s="26"/>
      <c r="R21" s="26"/>
      <c r="S21" s="26"/>
      <c r="T21" s="26"/>
      <c r="U21" s="26"/>
      <c r="V21" s="26"/>
      <c r="W21" s="53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38" ht="14.45" customHeight="1" x14ac:dyDescent="0.25">
      <c r="A22" s="26"/>
      <c r="B22" s="169" t="s">
        <v>86</v>
      </c>
      <c r="C22" s="169"/>
      <c r="D22" s="169"/>
      <c r="E22" s="169"/>
      <c r="F22" s="169"/>
      <c r="G22" s="169"/>
      <c r="H22" s="15"/>
      <c r="I22" s="52"/>
      <c r="J22" s="26"/>
      <c r="K22" s="152" t="s">
        <v>6</v>
      </c>
      <c r="L22" s="12" t="s">
        <v>25</v>
      </c>
      <c r="M22" s="22"/>
      <c r="N22" s="22"/>
      <c r="O22" s="22"/>
      <c r="P22" s="26"/>
      <c r="Q22" s="26"/>
      <c r="R22" s="26"/>
      <c r="S22" s="26"/>
      <c r="T22" s="26"/>
      <c r="U22" s="26"/>
      <c r="V22" s="26"/>
      <c r="W22" s="53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38" ht="14.45" customHeight="1" x14ac:dyDescent="0.25">
      <c r="A23" s="26"/>
      <c r="B23" s="78"/>
      <c r="C23" s="20"/>
      <c r="D23" s="20" t="s">
        <v>27</v>
      </c>
      <c r="E23" s="20" t="s">
        <v>28</v>
      </c>
      <c r="F23" s="20" t="s">
        <v>29</v>
      </c>
      <c r="G23" s="20" t="s">
        <v>30</v>
      </c>
      <c r="H23" s="20" t="s">
        <v>31</v>
      </c>
      <c r="I23" s="80"/>
      <c r="J23" s="26"/>
      <c r="K23" s="152"/>
      <c r="L23" s="12" t="s">
        <v>26</v>
      </c>
      <c r="M23" s="22"/>
      <c r="N23" s="22"/>
      <c r="O23" s="22"/>
      <c r="P23" s="26"/>
      <c r="Q23" s="26"/>
      <c r="R23" s="26"/>
      <c r="S23" s="26"/>
      <c r="T23" s="26"/>
      <c r="U23" s="26"/>
      <c r="V23" s="26"/>
      <c r="W23" s="53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38" ht="14.45" customHeight="1" x14ac:dyDescent="0.25">
      <c r="A24" s="26"/>
      <c r="B24" s="170" t="s">
        <v>32</v>
      </c>
      <c r="C24" s="171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52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53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38" ht="14.45" customHeight="1" x14ac:dyDescent="0.25">
      <c r="A25" s="26"/>
      <c r="B25" s="170" t="s">
        <v>33</v>
      </c>
      <c r="C25" s="171"/>
      <c r="D25" s="27">
        <v>0</v>
      </c>
      <c r="E25" s="27">
        <v>0</v>
      </c>
      <c r="F25" s="27">
        <v>0</v>
      </c>
      <c r="G25" s="27">
        <v>0</v>
      </c>
      <c r="H25" s="28">
        <v>0</v>
      </c>
      <c r="I25" s="52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53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38" ht="14.45" customHeight="1" x14ac:dyDescent="0.25">
      <c r="A26" s="26"/>
      <c r="B26" s="157" t="s">
        <v>34</v>
      </c>
      <c r="C26" s="158"/>
      <c r="D26" s="16">
        <f>D24-D25</f>
        <v>0</v>
      </c>
      <c r="E26" s="16">
        <f t="shared" ref="E26:H26" si="1">E24-E25</f>
        <v>0</v>
      </c>
      <c r="F26" s="16">
        <f t="shared" si="1"/>
        <v>0</v>
      </c>
      <c r="G26" s="16">
        <f t="shared" si="1"/>
        <v>0</v>
      </c>
      <c r="H26" s="17">
        <f t="shared" si="1"/>
        <v>0</v>
      </c>
      <c r="I26" s="52"/>
      <c r="J26" s="26"/>
      <c r="K26" s="10" t="s">
        <v>54</v>
      </c>
      <c r="L26" s="10"/>
      <c r="M26" s="10"/>
      <c r="N26" s="10"/>
      <c r="O26" s="10"/>
      <c r="P26" s="26"/>
      <c r="Q26" s="26"/>
      <c r="R26" s="26"/>
      <c r="S26" s="26"/>
      <c r="T26" s="26"/>
      <c r="U26" s="26"/>
      <c r="V26" s="26"/>
      <c r="W26" s="53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38" ht="14.45" customHeight="1" x14ac:dyDescent="0.25">
      <c r="A27" s="26"/>
      <c r="B27" s="26"/>
      <c r="C27" s="26"/>
      <c r="D27" s="26"/>
      <c r="E27" s="26"/>
      <c r="F27" s="26"/>
      <c r="G27" s="26"/>
      <c r="H27" s="26"/>
      <c r="I27" s="52"/>
      <c r="J27" s="26"/>
      <c r="K27" s="23" t="s">
        <v>5</v>
      </c>
      <c r="L27" s="12"/>
      <c r="M27" s="12" t="s">
        <v>35</v>
      </c>
      <c r="N27" s="12" t="s">
        <v>36</v>
      </c>
      <c r="O27" s="12" t="s">
        <v>37</v>
      </c>
      <c r="P27" s="12" t="s">
        <v>38</v>
      </c>
      <c r="Q27" s="12" t="s">
        <v>11</v>
      </c>
      <c r="R27" s="26"/>
      <c r="S27" s="26"/>
      <c r="T27" s="26"/>
      <c r="U27" s="26"/>
      <c r="V27" s="26"/>
      <c r="W27" s="53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</row>
    <row r="28" spans="1:38" ht="14.45" customHeight="1" x14ac:dyDescent="0.25">
      <c r="A28" s="26"/>
      <c r="B28" s="26"/>
      <c r="C28" s="26"/>
      <c r="D28" s="26"/>
      <c r="E28" s="26"/>
      <c r="F28" s="26"/>
      <c r="G28" s="26"/>
      <c r="H28" s="26"/>
      <c r="I28" s="52"/>
      <c r="J28" s="26"/>
      <c r="K28" s="12" t="s">
        <v>39</v>
      </c>
      <c r="L28" s="12" t="s">
        <v>40</v>
      </c>
      <c r="M28" s="55"/>
      <c r="N28" s="55"/>
      <c r="O28" s="55"/>
      <c r="P28" s="55"/>
      <c r="Q28" s="55"/>
      <c r="R28" s="26"/>
      <c r="S28" s="26"/>
      <c r="T28" s="26"/>
      <c r="U28" s="26"/>
      <c r="V28" s="26"/>
      <c r="W28" s="53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</row>
    <row r="29" spans="1:38" ht="14.45" customHeight="1" x14ac:dyDescent="0.25">
      <c r="A29" s="26"/>
      <c r="B29" s="26"/>
      <c r="C29" s="26"/>
      <c r="D29" s="26"/>
      <c r="E29" s="26"/>
      <c r="F29" s="26"/>
      <c r="G29" s="26"/>
      <c r="H29" s="26"/>
      <c r="I29" s="52"/>
      <c r="J29" s="26"/>
      <c r="K29" s="12"/>
      <c r="L29" s="12" t="s">
        <v>41</v>
      </c>
      <c r="M29" s="55"/>
      <c r="N29" s="55"/>
      <c r="O29" s="55"/>
      <c r="P29" s="55"/>
      <c r="Q29" s="55"/>
      <c r="R29" s="26"/>
      <c r="S29" s="26"/>
      <c r="T29" s="26"/>
      <c r="U29" s="26"/>
      <c r="V29" s="26"/>
      <c r="W29" s="53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ht="14.45" customHeight="1" x14ac:dyDescent="0.25">
      <c r="A30" s="26"/>
      <c r="B30" s="26"/>
      <c r="C30" s="26"/>
      <c r="D30" s="26"/>
      <c r="E30" s="26"/>
      <c r="F30" s="26"/>
      <c r="G30" s="26"/>
      <c r="H30" s="26"/>
      <c r="I30" s="52"/>
      <c r="J30" s="26"/>
      <c r="K30" s="12"/>
      <c r="L30" s="12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53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</row>
    <row r="31" spans="1:38" ht="14.45" customHeight="1" x14ac:dyDescent="0.25">
      <c r="A31" s="26"/>
      <c r="B31" s="26"/>
      <c r="C31" s="26"/>
      <c r="D31" s="26"/>
      <c r="E31" s="26"/>
      <c r="F31" s="26"/>
      <c r="G31" s="26"/>
      <c r="H31" s="26"/>
      <c r="I31" s="52"/>
      <c r="J31" s="26"/>
      <c r="K31" s="12" t="s">
        <v>42</v>
      </c>
      <c r="L31" s="12" t="s">
        <v>43</v>
      </c>
      <c r="M31" s="55"/>
      <c r="N31" s="55"/>
      <c r="O31" s="55"/>
      <c r="P31" s="55"/>
      <c r="Q31" s="55"/>
      <c r="R31" s="26"/>
      <c r="S31" s="26"/>
      <c r="T31" s="26"/>
      <c r="U31" s="26"/>
      <c r="V31" s="26"/>
      <c r="W31" s="53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</row>
    <row r="32" spans="1:38" ht="14.45" customHeight="1" x14ac:dyDescent="0.25">
      <c r="A32" s="26"/>
      <c r="B32" s="26"/>
      <c r="C32" s="26"/>
      <c r="D32" s="26"/>
      <c r="E32" s="26"/>
      <c r="F32" s="26"/>
      <c r="G32" s="26"/>
      <c r="H32" s="26"/>
      <c r="I32" s="52"/>
      <c r="J32" s="26"/>
      <c r="K32" s="12"/>
      <c r="L32" s="12" t="s">
        <v>44</v>
      </c>
      <c r="M32" s="55"/>
      <c r="N32" s="55"/>
      <c r="O32" s="55"/>
      <c r="P32" s="55"/>
      <c r="Q32" s="55"/>
      <c r="R32" s="26"/>
      <c r="S32" s="26"/>
      <c r="T32" s="26"/>
      <c r="U32" s="26"/>
      <c r="V32" s="26"/>
      <c r="W32" s="53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</row>
    <row r="33" spans="1:38" ht="14.45" customHeight="1" x14ac:dyDescent="0.25">
      <c r="A33" s="26"/>
      <c r="B33" s="26"/>
      <c r="C33" s="26"/>
      <c r="D33" s="26"/>
      <c r="E33" s="26"/>
      <c r="F33" s="26"/>
      <c r="G33" s="26"/>
      <c r="H33" s="26"/>
      <c r="I33" s="52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53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1:38" ht="14.45" customHeight="1" x14ac:dyDescent="0.25">
      <c r="A34" s="26"/>
      <c r="B34" s="26"/>
      <c r="C34" s="26"/>
      <c r="D34" s="26"/>
      <c r="E34" s="26"/>
      <c r="F34" s="26"/>
      <c r="G34" s="26"/>
      <c r="H34" s="26"/>
      <c r="I34" s="52"/>
      <c r="J34" s="26"/>
      <c r="K34" s="23" t="s">
        <v>6</v>
      </c>
      <c r="L34" s="12"/>
      <c r="M34" s="12" t="s">
        <v>35</v>
      </c>
      <c r="N34" s="12" t="s">
        <v>36</v>
      </c>
      <c r="O34" s="12" t="s">
        <v>37</v>
      </c>
      <c r="P34" s="12" t="s">
        <v>38</v>
      </c>
      <c r="Q34" s="12" t="s">
        <v>11</v>
      </c>
      <c r="R34" s="26"/>
      <c r="S34" s="26"/>
      <c r="T34" s="26"/>
      <c r="U34" s="26"/>
      <c r="V34" s="26"/>
      <c r="W34" s="53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1:38" ht="14.45" customHeight="1" x14ac:dyDescent="0.25">
      <c r="A35" s="26"/>
      <c r="B35" s="26"/>
      <c r="C35" s="26"/>
      <c r="D35" s="26"/>
      <c r="E35" s="26"/>
      <c r="F35" s="26"/>
      <c r="G35" s="26"/>
      <c r="H35" s="26"/>
      <c r="I35" s="52"/>
      <c r="J35" s="26"/>
      <c r="K35" s="12" t="s">
        <v>39</v>
      </c>
      <c r="L35" s="12" t="s">
        <v>40</v>
      </c>
      <c r="M35" s="22"/>
      <c r="N35" s="22"/>
      <c r="O35" s="22"/>
      <c r="P35" s="22"/>
      <c r="Q35" s="22"/>
      <c r="R35" s="26"/>
      <c r="S35" s="26"/>
      <c r="T35" s="26"/>
      <c r="U35" s="26"/>
      <c r="V35" s="26"/>
      <c r="W35" s="53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1:38" ht="14.45" customHeight="1" x14ac:dyDescent="0.25">
      <c r="A36" s="26"/>
      <c r="B36" s="26"/>
      <c r="C36" s="26"/>
      <c r="D36" s="26"/>
      <c r="E36" s="26"/>
      <c r="F36" s="26"/>
      <c r="G36" s="26"/>
      <c r="H36" s="26"/>
      <c r="I36" s="52"/>
      <c r="J36" s="26"/>
      <c r="K36" s="12"/>
      <c r="L36" s="12" t="s">
        <v>41</v>
      </c>
      <c r="M36" s="22"/>
      <c r="N36" s="22"/>
      <c r="O36" s="22"/>
      <c r="P36" s="22"/>
      <c r="Q36" s="22"/>
      <c r="R36" s="26"/>
      <c r="S36" s="26"/>
      <c r="T36" s="26"/>
      <c r="U36" s="26"/>
      <c r="V36" s="26"/>
      <c r="W36" s="53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1:38" ht="14.45" customHeight="1" x14ac:dyDescent="0.25">
      <c r="A37" s="26"/>
      <c r="B37" s="26"/>
      <c r="C37" s="26"/>
      <c r="D37" s="26"/>
      <c r="E37" s="26"/>
      <c r="F37" s="26"/>
      <c r="G37" s="26"/>
      <c r="H37" s="26"/>
      <c r="I37" s="52"/>
      <c r="J37" s="26"/>
      <c r="K37" s="12"/>
      <c r="L37" s="12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53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1:38" ht="14.45" customHeight="1" x14ac:dyDescent="0.25">
      <c r="A38" s="26"/>
      <c r="B38" s="26"/>
      <c r="C38" s="26"/>
      <c r="D38" s="26"/>
      <c r="E38" s="26"/>
      <c r="F38" s="26"/>
      <c r="G38" s="26"/>
      <c r="H38" s="26"/>
      <c r="I38" s="52"/>
      <c r="J38" s="26"/>
      <c r="K38" s="12" t="s">
        <v>42</v>
      </c>
      <c r="L38" s="12" t="s">
        <v>43</v>
      </c>
      <c r="M38" s="22"/>
      <c r="N38" s="22"/>
      <c r="O38" s="22"/>
      <c r="P38" s="22"/>
      <c r="Q38" s="22"/>
      <c r="R38" s="26"/>
      <c r="S38" s="26"/>
      <c r="T38" s="26"/>
      <c r="U38" s="26"/>
      <c r="V38" s="26"/>
      <c r="W38" s="53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1:38" ht="14.45" customHeight="1" x14ac:dyDescent="0.25">
      <c r="A39" s="26"/>
      <c r="B39" s="26"/>
      <c r="C39" s="26"/>
      <c r="D39" s="26"/>
      <c r="E39" s="26"/>
      <c r="F39" s="26"/>
      <c r="G39" s="26"/>
      <c r="H39" s="26"/>
      <c r="I39" s="52"/>
      <c r="J39" s="26"/>
      <c r="K39" s="12"/>
      <c r="L39" s="12" t="s">
        <v>44</v>
      </c>
      <c r="M39" s="22"/>
      <c r="N39" s="22"/>
      <c r="O39" s="22"/>
      <c r="P39" s="22"/>
      <c r="Q39" s="22"/>
      <c r="R39" s="26"/>
      <c r="S39" s="26"/>
      <c r="T39" s="26"/>
      <c r="U39" s="26"/>
      <c r="V39" s="26"/>
      <c r="W39" s="53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1:38" ht="14.45" customHeight="1" x14ac:dyDescent="0.25">
      <c r="A40" s="26"/>
      <c r="B40" s="26"/>
      <c r="C40" s="26"/>
      <c r="D40" s="26"/>
      <c r="E40" s="26"/>
      <c r="F40" s="26"/>
      <c r="G40" s="26"/>
      <c r="H40" s="26"/>
      <c r="I40" s="52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53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38" ht="14.45" customHeight="1" x14ac:dyDescent="0.25">
      <c r="A41" s="26"/>
      <c r="B41" s="26"/>
      <c r="C41" s="26"/>
      <c r="D41" s="26"/>
      <c r="E41" s="26"/>
      <c r="F41" s="26"/>
      <c r="G41" s="26"/>
      <c r="H41" s="26"/>
      <c r="I41" s="52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53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ht="14.45" customHeight="1" x14ac:dyDescent="0.25">
      <c r="A42" s="26"/>
      <c r="B42" s="26"/>
      <c r="C42" s="26"/>
      <c r="D42" s="26"/>
      <c r="E42" s="26"/>
      <c r="F42" s="26"/>
      <c r="G42" s="26"/>
      <c r="H42" s="26"/>
      <c r="I42" s="52"/>
      <c r="J42" s="26"/>
      <c r="K42" s="10" t="s">
        <v>45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53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ht="14.45" customHeight="1" x14ac:dyDescent="0.25">
      <c r="A43" s="26"/>
      <c r="B43" s="26"/>
      <c r="C43" s="26"/>
      <c r="D43" s="26"/>
      <c r="E43" s="26"/>
      <c r="F43" s="26"/>
      <c r="G43" s="26"/>
      <c r="H43" s="26"/>
      <c r="I43" s="52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53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ht="14.45" customHeight="1" x14ac:dyDescent="0.25">
      <c r="A44" s="26"/>
      <c r="B44" s="26"/>
      <c r="C44" s="26"/>
      <c r="D44" s="26"/>
      <c r="E44" s="26"/>
      <c r="F44" s="26"/>
      <c r="G44" s="26"/>
      <c r="H44" s="26"/>
      <c r="I44" s="52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53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ht="14.45" customHeight="1" x14ac:dyDescent="0.25">
      <c r="A45" s="26"/>
      <c r="B45" s="26"/>
      <c r="C45" s="26"/>
      <c r="D45" s="26"/>
      <c r="E45" s="26"/>
      <c r="F45" s="26"/>
      <c r="G45" s="26"/>
      <c r="H45" s="26"/>
      <c r="I45" s="52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53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ht="14.45" customHeight="1" x14ac:dyDescent="0.25">
      <c r="A46" s="26"/>
      <c r="B46" s="26"/>
      <c r="C46" s="26"/>
      <c r="D46" s="26"/>
      <c r="E46" s="26"/>
      <c r="F46" s="26"/>
      <c r="G46" s="26"/>
      <c r="H46" s="26"/>
      <c r="I46" s="52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53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ht="14.45" customHeight="1" x14ac:dyDescent="0.25">
      <c r="A47" s="26"/>
      <c r="B47" s="26"/>
      <c r="C47" s="26"/>
      <c r="D47" s="26"/>
      <c r="E47" s="26"/>
      <c r="F47" s="26"/>
      <c r="G47" s="26"/>
      <c r="H47" s="26"/>
      <c r="I47" s="52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53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ht="14.45" customHeight="1" x14ac:dyDescent="0.25">
      <c r="A48" s="26"/>
      <c r="B48" s="26"/>
      <c r="C48" s="26"/>
      <c r="D48" s="26"/>
      <c r="E48" s="26"/>
      <c r="F48" s="26"/>
      <c r="G48" s="26"/>
      <c r="H48" s="26"/>
      <c r="I48" s="52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53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ht="14.45" customHeight="1" x14ac:dyDescent="0.25">
      <c r="A49" s="26"/>
      <c r="B49" s="26"/>
      <c r="C49" s="26"/>
      <c r="D49" s="26"/>
      <c r="E49" s="26"/>
      <c r="F49" s="26"/>
      <c r="G49" s="26"/>
      <c r="H49" s="26"/>
      <c r="I49" s="52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53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ht="14.45" customHeight="1" x14ac:dyDescent="0.25">
      <c r="A50" s="26"/>
      <c r="B50" s="26"/>
      <c r="C50" s="26"/>
      <c r="D50" s="26"/>
      <c r="E50" s="26"/>
      <c r="F50" s="26"/>
      <c r="G50" s="26"/>
      <c r="H50" s="26"/>
      <c r="I50" s="52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ht="14.45" customHeight="1" x14ac:dyDescent="0.25">
      <c r="A51" s="26"/>
      <c r="B51" s="26"/>
      <c r="C51" s="26"/>
      <c r="D51" s="26"/>
      <c r="E51" s="26"/>
      <c r="F51" s="26"/>
      <c r="G51" s="26"/>
      <c r="H51" s="26"/>
      <c r="I51" s="52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ht="14.45" customHeight="1" x14ac:dyDescent="0.25">
      <c r="A52" s="26"/>
      <c r="B52" s="26"/>
      <c r="C52" s="26"/>
      <c r="D52" s="26"/>
      <c r="E52" s="26"/>
      <c r="F52" s="26"/>
      <c r="G52" s="26"/>
      <c r="H52" s="26"/>
      <c r="I52" s="52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ht="14.45" customHeight="1" x14ac:dyDescent="0.25">
      <c r="A53" s="26"/>
      <c r="B53" s="26"/>
      <c r="C53" s="26"/>
      <c r="D53" s="26"/>
      <c r="E53" s="26"/>
      <c r="F53" s="26"/>
      <c r="G53" s="26"/>
      <c r="H53" s="26"/>
      <c r="I53" s="52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ht="14.45" customHeight="1" x14ac:dyDescent="0.25">
      <c r="A54" s="26"/>
      <c r="B54" s="26"/>
      <c r="C54" s="26"/>
      <c r="D54" s="26"/>
      <c r="E54" s="26"/>
      <c r="F54" s="26"/>
      <c r="G54" s="26"/>
      <c r="H54" s="26"/>
      <c r="I54" s="52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ht="14.45" customHeight="1" x14ac:dyDescent="0.25">
      <c r="A55" s="26"/>
      <c r="B55" s="26"/>
      <c r="C55" s="26"/>
      <c r="D55" s="26"/>
      <c r="E55" s="26"/>
      <c r="F55" s="26"/>
      <c r="G55" s="26"/>
      <c r="H55" s="26"/>
      <c r="I55" s="52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53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1:38" ht="14.45" customHeight="1" x14ac:dyDescent="0.25">
      <c r="A56" s="26"/>
      <c r="B56" s="26"/>
      <c r="C56" s="26"/>
      <c r="D56" s="26"/>
      <c r="E56" s="26"/>
      <c r="F56" s="26"/>
      <c r="G56" s="26"/>
      <c r="H56" s="26"/>
      <c r="I56" s="52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53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8" ht="14.45" customHeight="1" x14ac:dyDescent="0.25">
      <c r="A57" s="26"/>
      <c r="B57" s="26"/>
      <c r="C57" s="26"/>
      <c r="D57" s="26"/>
      <c r="E57" s="26"/>
      <c r="F57" s="26"/>
      <c r="G57" s="26"/>
      <c r="H57" s="26"/>
      <c r="I57" s="52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53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</row>
    <row r="58" spans="1:38" x14ac:dyDescent="0.25">
      <c r="A58" s="26"/>
      <c r="B58" s="26"/>
      <c r="C58" s="26"/>
      <c r="D58" s="26"/>
      <c r="E58" s="26"/>
      <c r="F58" s="26"/>
      <c r="G58" s="26"/>
      <c r="H58" s="26"/>
      <c r="I58" s="52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53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  <row r="59" spans="1:38" s="29" customFormat="1" ht="15.75" thickBot="1" x14ac:dyDescent="0.3">
      <c r="A59" s="56"/>
      <c r="B59" s="56"/>
      <c r="C59" s="56"/>
      <c r="D59" s="56"/>
      <c r="E59" s="56"/>
      <c r="F59" s="56"/>
      <c r="G59" s="56"/>
      <c r="H59" s="56"/>
      <c r="I59" s="57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7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</row>
  </sheetData>
  <mergeCells count="24">
    <mergeCell ref="B26:C26"/>
    <mergeCell ref="B13:E13"/>
    <mergeCell ref="B14:E14"/>
    <mergeCell ref="B15:E15"/>
    <mergeCell ref="B16:E16"/>
    <mergeCell ref="B19:G20"/>
    <mergeCell ref="B17:G18"/>
    <mergeCell ref="B22:G22"/>
    <mergeCell ref="B24:C24"/>
    <mergeCell ref="B25:C25"/>
    <mergeCell ref="K20:K21"/>
    <mergeCell ref="K22:K23"/>
    <mergeCell ref="K6:P6"/>
    <mergeCell ref="H17:H18"/>
    <mergeCell ref="H19:H20"/>
    <mergeCell ref="K12:P12"/>
    <mergeCell ref="K18:P18"/>
    <mergeCell ref="B2:E2"/>
    <mergeCell ref="B12:E12"/>
    <mergeCell ref="B6:F6"/>
    <mergeCell ref="B8:E8"/>
    <mergeCell ref="B9:E9"/>
    <mergeCell ref="B10:E10"/>
    <mergeCell ref="B11:E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2293-5474-49CD-A243-69A92D75BF85}">
  <sheetPr>
    <tabColor theme="3"/>
  </sheetPr>
  <dimension ref="A1:Z50"/>
  <sheetViews>
    <sheetView showRowColHeaders="0" workbookViewId="0">
      <selection activeCell="A100" sqref="A100"/>
    </sheetView>
  </sheetViews>
  <sheetFormatPr defaultColWidth="9" defaultRowHeight="15" x14ac:dyDescent="0.25"/>
  <cols>
    <col min="1" max="2" width="9" style="5"/>
    <col min="3" max="8" width="11.75" style="5" customWidth="1"/>
    <col min="9" max="10" width="9" style="5"/>
    <col min="11" max="11" width="10.625" style="5" customWidth="1"/>
    <col min="12" max="12" width="18.5" style="5" customWidth="1"/>
    <col min="13" max="16" width="9" style="5" customWidth="1"/>
    <col min="17" max="21" width="9" style="5"/>
    <col min="22" max="22" width="17" style="5" customWidth="1"/>
    <col min="23" max="23" width="9" style="5"/>
    <col min="24" max="24" width="11.75" style="5" customWidth="1"/>
    <col min="25" max="25" width="12.75" style="5" customWidth="1"/>
    <col min="26" max="26" width="11.375" style="5" customWidth="1"/>
    <col min="27" max="16384" width="9" style="5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52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53"/>
      <c r="X1" s="54"/>
      <c r="Y1" s="54"/>
      <c r="Z1" s="54"/>
    </row>
    <row r="2" spans="1:26" ht="23.25" customHeight="1" x14ac:dyDescent="0.35">
      <c r="A2" s="26"/>
      <c r="B2" s="144" t="s">
        <v>46</v>
      </c>
      <c r="C2" s="144"/>
      <c r="D2" s="26"/>
      <c r="E2" s="26"/>
      <c r="F2" s="26"/>
      <c r="G2" s="26"/>
      <c r="H2" s="26"/>
      <c r="I2" s="52"/>
      <c r="J2" s="26"/>
      <c r="K2" s="49"/>
      <c r="L2" s="49"/>
      <c r="M2" s="49"/>
      <c r="N2" s="49"/>
      <c r="O2" s="49"/>
      <c r="P2" s="49"/>
      <c r="Q2" s="49"/>
      <c r="R2" s="49"/>
      <c r="S2" s="49"/>
      <c r="T2" s="49"/>
      <c r="U2" s="26"/>
      <c r="V2" s="26"/>
      <c r="W2" s="53"/>
      <c r="X2" s="54"/>
      <c r="Y2" s="54"/>
      <c r="Z2" s="54"/>
    </row>
    <row r="3" spans="1:26" ht="15" customHeight="1" x14ac:dyDescent="0.25">
      <c r="A3" s="26"/>
      <c r="B3" s="50" t="s">
        <v>66</v>
      </c>
      <c r="C3" s="21"/>
      <c r="D3" s="21"/>
      <c r="E3" s="21"/>
      <c r="F3" s="21"/>
      <c r="G3" s="26"/>
      <c r="H3" s="26"/>
      <c r="I3" s="52"/>
      <c r="J3" s="26"/>
      <c r="K3" s="49"/>
      <c r="L3" s="49"/>
      <c r="M3" s="49"/>
      <c r="N3" s="49"/>
      <c r="O3" s="49"/>
      <c r="P3" s="49"/>
      <c r="Q3" s="49"/>
      <c r="R3" s="49"/>
      <c r="S3" s="49"/>
      <c r="T3" s="49"/>
      <c r="U3" s="26"/>
      <c r="V3" s="26"/>
      <c r="W3" s="53"/>
      <c r="X3" s="54"/>
      <c r="Y3" s="54"/>
      <c r="Z3" s="54"/>
    </row>
    <row r="4" spans="1:26" ht="15" customHeight="1" x14ac:dyDescent="0.25">
      <c r="A4" s="26"/>
      <c r="B4" s="50"/>
      <c r="C4" s="21"/>
      <c r="D4" s="21"/>
      <c r="E4" s="21"/>
      <c r="F4" s="21"/>
      <c r="G4" s="26"/>
      <c r="H4" s="26"/>
      <c r="I4" s="52"/>
      <c r="J4" s="26"/>
      <c r="K4" s="32"/>
      <c r="L4" s="32"/>
      <c r="M4" s="32"/>
      <c r="N4" s="32"/>
      <c r="O4" s="32"/>
      <c r="P4" s="32"/>
      <c r="Q4" s="32"/>
      <c r="R4" s="32"/>
      <c r="S4" s="32"/>
      <c r="T4" s="32"/>
      <c r="U4" s="26"/>
      <c r="V4" s="26"/>
      <c r="W4" s="53"/>
      <c r="X4" s="54"/>
      <c r="Y4" s="54"/>
      <c r="Z4" s="54"/>
    </row>
    <row r="5" spans="1:26" ht="14.45" customHeight="1" x14ac:dyDescent="0.3">
      <c r="A5" s="26"/>
      <c r="B5" s="24" t="s">
        <v>1</v>
      </c>
      <c r="C5" s="26"/>
      <c r="D5" s="26"/>
      <c r="E5" s="26"/>
      <c r="F5" s="26"/>
      <c r="G5" s="26"/>
      <c r="H5" s="26"/>
      <c r="I5" s="52"/>
      <c r="J5" s="26"/>
      <c r="K5" s="24" t="s">
        <v>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53"/>
      <c r="X5" s="54"/>
      <c r="Y5" s="54"/>
      <c r="Z5" s="54"/>
    </row>
    <row r="6" spans="1:26" ht="14.45" customHeight="1" x14ac:dyDescent="0.25">
      <c r="A6" s="26"/>
      <c r="B6" s="147" t="s">
        <v>3</v>
      </c>
      <c r="C6" s="147"/>
      <c r="D6" s="147"/>
      <c r="E6" s="147"/>
      <c r="F6" s="147"/>
      <c r="G6" s="26"/>
      <c r="H6" s="26"/>
      <c r="I6" s="52"/>
      <c r="J6" s="26"/>
      <c r="K6" s="21" t="s">
        <v>4</v>
      </c>
      <c r="L6" s="21"/>
      <c r="M6" s="21"/>
      <c r="N6" s="21"/>
      <c r="O6" s="21"/>
      <c r="P6" s="26"/>
      <c r="Q6" s="26"/>
      <c r="R6" s="26"/>
      <c r="S6" s="26"/>
      <c r="T6" s="26"/>
      <c r="U6" s="26"/>
      <c r="V6" s="26"/>
      <c r="W6" s="53"/>
      <c r="X6" s="54"/>
      <c r="Y6" s="54"/>
      <c r="Z6" s="54"/>
    </row>
    <row r="7" spans="1:26" ht="14.45" customHeight="1" x14ac:dyDescent="0.25">
      <c r="A7" s="26"/>
      <c r="B7" s="6"/>
      <c r="C7" s="7"/>
      <c r="D7" s="7"/>
      <c r="E7" s="7"/>
      <c r="F7" s="8" t="s">
        <v>5</v>
      </c>
      <c r="G7" s="8" t="s">
        <v>6</v>
      </c>
      <c r="H7" s="9" t="s">
        <v>7</v>
      </c>
      <c r="I7" s="52"/>
      <c r="J7" s="26"/>
      <c r="K7" s="26"/>
      <c r="L7" s="12" t="s">
        <v>8</v>
      </c>
      <c r="M7" s="12" t="s">
        <v>47</v>
      </c>
      <c r="N7" s="12" t="s">
        <v>48</v>
      </c>
      <c r="O7" s="12" t="s">
        <v>11</v>
      </c>
      <c r="P7" s="26"/>
      <c r="Q7" s="26"/>
      <c r="R7" s="26"/>
      <c r="S7" s="26"/>
      <c r="T7" s="26"/>
      <c r="U7" s="26"/>
      <c r="V7" s="26"/>
      <c r="W7" s="53"/>
      <c r="X7" s="54"/>
      <c r="Y7" s="54"/>
      <c r="Z7" s="54"/>
    </row>
    <row r="8" spans="1:26" ht="14.45" customHeight="1" x14ac:dyDescent="0.25">
      <c r="A8" s="26"/>
      <c r="B8" s="148" t="s">
        <v>12</v>
      </c>
      <c r="C8" s="149"/>
      <c r="D8" s="149"/>
      <c r="E8" s="149"/>
      <c r="F8" s="48">
        <v>0</v>
      </c>
      <c r="G8" s="1">
        <v>0</v>
      </c>
      <c r="H8" s="3">
        <f>F8-G8</f>
        <v>0</v>
      </c>
      <c r="I8" s="52"/>
      <c r="J8" s="26"/>
      <c r="K8" s="23" t="s">
        <v>5</v>
      </c>
      <c r="L8" s="22"/>
      <c r="M8" s="22"/>
      <c r="N8" s="22"/>
      <c r="O8" s="22"/>
      <c r="P8" s="26"/>
      <c r="Q8" s="26"/>
      <c r="R8" s="26"/>
      <c r="S8" s="26"/>
      <c r="T8" s="26"/>
      <c r="U8" s="26"/>
      <c r="V8" s="26"/>
      <c r="W8" s="53"/>
      <c r="X8" s="54"/>
      <c r="Y8" s="54"/>
      <c r="Z8" s="54"/>
    </row>
    <row r="9" spans="1:26" ht="14.45" customHeight="1" x14ac:dyDescent="0.25">
      <c r="A9" s="26"/>
      <c r="B9" s="145" t="s">
        <v>13</v>
      </c>
      <c r="C9" s="146"/>
      <c r="D9" s="146"/>
      <c r="E9" s="146"/>
      <c r="F9" s="47">
        <v>0</v>
      </c>
      <c r="G9" s="47">
        <v>0</v>
      </c>
      <c r="H9" s="4">
        <f t="shared" ref="H9:H11" si="0">F9-G9</f>
        <v>0</v>
      </c>
      <c r="I9" s="52"/>
      <c r="J9" s="26"/>
      <c r="K9" s="23" t="s">
        <v>6</v>
      </c>
      <c r="L9" s="22"/>
      <c r="M9" s="22"/>
      <c r="N9" s="22"/>
      <c r="O9" s="22"/>
      <c r="P9" s="26"/>
      <c r="Q9" s="26"/>
      <c r="R9" s="26"/>
      <c r="S9" s="26"/>
      <c r="T9" s="26"/>
      <c r="U9" s="26"/>
      <c r="V9" s="26"/>
      <c r="W9" s="53"/>
      <c r="X9" s="54"/>
      <c r="Y9" s="54"/>
      <c r="Z9" s="54"/>
    </row>
    <row r="10" spans="1:26" ht="14.45" customHeight="1" x14ac:dyDescent="0.25">
      <c r="A10" s="26"/>
      <c r="B10" s="150" t="s">
        <v>14</v>
      </c>
      <c r="C10" s="151"/>
      <c r="D10" s="151"/>
      <c r="E10" s="151"/>
      <c r="F10" s="47">
        <v>0</v>
      </c>
      <c r="G10" s="47">
        <v>0</v>
      </c>
      <c r="H10" s="4">
        <f t="shared" si="0"/>
        <v>0</v>
      </c>
      <c r="I10" s="5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53"/>
      <c r="X10" s="54"/>
      <c r="Y10" s="54"/>
      <c r="Z10" s="54"/>
    </row>
    <row r="11" spans="1:26" ht="14.45" customHeight="1" x14ac:dyDescent="0.25">
      <c r="A11" s="26"/>
      <c r="B11" s="150" t="s">
        <v>15</v>
      </c>
      <c r="C11" s="151"/>
      <c r="D11" s="151"/>
      <c r="E11" s="151"/>
      <c r="F11" s="47">
        <v>0</v>
      </c>
      <c r="G11" s="47">
        <v>0</v>
      </c>
      <c r="H11" s="4">
        <f t="shared" si="0"/>
        <v>0</v>
      </c>
      <c r="I11" s="5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53"/>
      <c r="X11" s="54"/>
      <c r="Y11" s="54"/>
      <c r="Z11" s="54"/>
    </row>
    <row r="12" spans="1:26" ht="14.45" customHeight="1" x14ac:dyDescent="0.25">
      <c r="A12" s="26"/>
      <c r="B12" s="145" t="s">
        <v>16</v>
      </c>
      <c r="C12" s="146"/>
      <c r="D12" s="146"/>
      <c r="E12" s="146"/>
      <c r="F12" s="47">
        <v>0</v>
      </c>
      <c r="G12" s="47">
        <v>0</v>
      </c>
      <c r="H12" s="4">
        <f>F12-G12</f>
        <v>0</v>
      </c>
      <c r="I12" s="52"/>
      <c r="J12" s="26"/>
      <c r="K12" s="10" t="s">
        <v>17</v>
      </c>
      <c r="L12" s="10"/>
      <c r="M12" s="10"/>
      <c r="N12" s="10"/>
      <c r="O12" s="10"/>
      <c r="P12" s="26"/>
      <c r="Q12" s="26"/>
      <c r="R12" s="26"/>
      <c r="S12" s="26"/>
      <c r="T12" s="26"/>
      <c r="U12" s="26"/>
      <c r="V12" s="26"/>
      <c r="W12" s="53"/>
      <c r="X12" s="54"/>
      <c r="Y12" s="54"/>
      <c r="Z12" s="54"/>
    </row>
    <row r="13" spans="1:26" ht="14.45" customHeight="1" x14ac:dyDescent="0.25">
      <c r="A13" s="26"/>
      <c r="B13" s="145" t="s">
        <v>18</v>
      </c>
      <c r="C13" s="146"/>
      <c r="D13" s="146"/>
      <c r="E13" s="146"/>
      <c r="F13" s="47">
        <v>0</v>
      </c>
      <c r="G13" s="47">
        <v>0</v>
      </c>
      <c r="H13" s="4">
        <f>F13-G13</f>
        <v>0</v>
      </c>
      <c r="I13" s="52"/>
      <c r="J13" s="26"/>
      <c r="K13" s="26"/>
      <c r="L13" s="12" t="s">
        <v>8</v>
      </c>
      <c r="M13" s="12" t="s">
        <v>47</v>
      </c>
      <c r="N13" s="12" t="s">
        <v>48</v>
      </c>
      <c r="O13" s="12" t="s">
        <v>11</v>
      </c>
      <c r="P13" s="26"/>
      <c r="Q13" s="26"/>
      <c r="R13" s="26"/>
      <c r="S13" s="26"/>
      <c r="T13" s="26"/>
      <c r="U13" s="26"/>
      <c r="V13" s="26"/>
      <c r="W13" s="53"/>
      <c r="X13" s="54"/>
      <c r="Y13" s="54"/>
      <c r="Z13" s="54"/>
    </row>
    <row r="14" spans="1:26" ht="14.45" customHeight="1" x14ac:dyDescent="0.25">
      <c r="A14" s="26"/>
      <c r="B14" s="159" t="s">
        <v>19</v>
      </c>
      <c r="C14" s="160"/>
      <c r="D14" s="160"/>
      <c r="E14" s="160"/>
      <c r="F14" s="46">
        <f>SUM(F8:F13)</f>
        <v>0</v>
      </c>
      <c r="G14" s="13">
        <f>SUM(G8:G13)</f>
        <v>0</v>
      </c>
      <c r="H14" s="14">
        <f>F14-G14</f>
        <v>0</v>
      </c>
      <c r="I14" s="52"/>
      <c r="J14" s="26"/>
      <c r="K14" s="23" t="s">
        <v>5</v>
      </c>
      <c r="L14" s="22"/>
      <c r="M14" s="22"/>
      <c r="N14" s="22"/>
      <c r="O14" s="22"/>
      <c r="P14" s="26"/>
      <c r="Q14" s="26"/>
      <c r="R14" s="26"/>
      <c r="S14" s="26"/>
      <c r="T14" s="26"/>
      <c r="U14" s="26"/>
      <c r="V14" s="26"/>
      <c r="W14" s="53"/>
      <c r="X14" s="54"/>
      <c r="Y14" s="54"/>
      <c r="Z14" s="54"/>
    </row>
    <row r="15" spans="1:26" ht="14.45" customHeight="1" x14ac:dyDescent="0.25">
      <c r="A15" s="26"/>
      <c r="B15" s="148" t="s">
        <v>20</v>
      </c>
      <c r="C15" s="149"/>
      <c r="D15" s="149"/>
      <c r="E15" s="149"/>
      <c r="F15" s="45">
        <v>0</v>
      </c>
      <c r="G15" s="45">
        <v>0</v>
      </c>
      <c r="H15" s="18">
        <f>F15-G15</f>
        <v>0</v>
      </c>
      <c r="I15" s="52"/>
      <c r="J15" s="26"/>
      <c r="K15" s="23" t="s">
        <v>6</v>
      </c>
      <c r="L15" s="22"/>
      <c r="M15" s="22"/>
      <c r="N15" s="22"/>
      <c r="O15" s="22"/>
      <c r="P15" s="26"/>
      <c r="Q15" s="26"/>
      <c r="R15" s="26"/>
      <c r="S15" s="26"/>
      <c r="T15" s="26"/>
      <c r="U15" s="26"/>
      <c r="V15" s="26"/>
      <c r="W15" s="53"/>
      <c r="X15" s="54"/>
      <c r="Y15" s="54"/>
      <c r="Z15" s="54"/>
    </row>
    <row r="16" spans="1:26" ht="14.45" customHeight="1" x14ac:dyDescent="0.25">
      <c r="A16" s="26"/>
      <c r="B16" s="161" t="s">
        <v>21</v>
      </c>
      <c r="C16" s="162"/>
      <c r="D16" s="162"/>
      <c r="E16" s="162"/>
      <c r="F16" s="44">
        <v>0</v>
      </c>
      <c r="G16" s="44">
        <v>0</v>
      </c>
      <c r="H16" s="19">
        <f>F16-G16</f>
        <v>0</v>
      </c>
      <c r="I16" s="52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53"/>
      <c r="X16" s="54"/>
      <c r="Y16" s="54"/>
      <c r="Z16" s="54"/>
    </row>
    <row r="17" spans="1:26" ht="14.45" customHeight="1" x14ac:dyDescent="0.25">
      <c r="A17" s="26"/>
      <c r="B17" s="172" t="s">
        <v>22</v>
      </c>
      <c r="C17" s="168"/>
      <c r="D17" s="168"/>
      <c r="E17" s="168"/>
      <c r="F17" s="168"/>
      <c r="G17" s="168"/>
      <c r="H17" s="153" t="e">
        <f>H14/H15</f>
        <v>#DIV/0!</v>
      </c>
      <c r="I17" s="52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53"/>
      <c r="X17" s="54"/>
      <c r="Y17" s="54"/>
      <c r="Z17" s="54"/>
    </row>
    <row r="18" spans="1:26" ht="14.45" customHeight="1" x14ac:dyDescent="0.25">
      <c r="A18" s="26"/>
      <c r="B18" s="163"/>
      <c r="C18" s="164"/>
      <c r="D18" s="164"/>
      <c r="E18" s="164"/>
      <c r="F18" s="164"/>
      <c r="G18" s="164"/>
      <c r="H18" s="154"/>
      <c r="I18" s="52"/>
      <c r="J18" s="26"/>
      <c r="K18" s="147" t="s">
        <v>45</v>
      </c>
      <c r="L18" s="147"/>
      <c r="M18" s="147"/>
      <c r="N18" s="147"/>
      <c r="O18" s="147"/>
      <c r="P18" s="58"/>
      <c r="Q18" s="58"/>
      <c r="R18" s="26"/>
      <c r="S18" s="26"/>
      <c r="T18" s="26"/>
      <c r="U18" s="26"/>
      <c r="V18" s="26"/>
      <c r="W18" s="53"/>
      <c r="X18" s="54"/>
      <c r="Y18" s="54"/>
      <c r="Z18" s="54"/>
    </row>
    <row r="19" spans="1:26" ht="14.45" customHeight="1" x14ac:dyDescent="0.25">
      <c r="A19" s="26"/>
      <c r="B19" s="163" t="s">
        <v>24</v>
      </c>
      <c r="C19" s="164"/>
      <c r="D19" s="164"/>
      <c r="E19" s="164"/>
      <c r="F19" s="164"/>
      <c r="G19" s="164"/>
      <c r="H19" s="154" t="e">
        <f>H14/H16</f>
        <v>#DIV/0!</v>
      </c>
      <c r="I19" s="52"/>
      <c r="J19" s="26"/>
      <c r="K19" s="23"/>
      <c r="L19" s="92"/>
      <c r="M19" s="92"/>
      <c r="N19" s="92"/>
      <c r="O19" s="92"/>
      <c r="P19" s="92"/>
      <c r="Q19" s="92"/>
      <c r="R19" s="26"/>
      <c r="S19" s="26"/>
      <c r="T19" s="26"/>
      <c r="U19" s="26"/>
      <c r="V19" s="26"/>
      <c r="W19" s="53"/>
      <c r="X19" s="54"/>
      <c r="Y19" s="54"/>
      <c r="Z19" s="54"/>
    </row>
    <row r="20" spans="1:26" ht="14.45" customHeight="1" thickBot="1" x14ac:dyDescent="0.3">
      <c r="A20" s="26"/>
      <c r="B20" s="165"/>
      <c r="C20" s="166"/>
      <c r="D20" s="166"/>
      <c r="E20" s="166"/>
      <c r="F20" s="166"/>
      <c r="G20" s="166"/>
      <c r="H20" s="155"/>
      <c r="I20" s="52"/>
      <c r="J20" s="26"/>
      <c r="K20" s="25"/>
      <c r="L20" s="92"/>
      <c r="M20" s="92"/>
      <c r="N20" s="92"/>
      <c r="O20" s="92"/>
      <c r="P20" s="92"/>
      <c r="Q20" s="92"/>
      <c r="R20" s="26"/>
      <c r="S20" s="26"/>
      <c r="T20" s="26"/>
      <c r="U20" s="26"/>
      <c r="V20" s="26"/>
      <c r="W20" s="53"/>
      <c r="X20" s="54"/>
      <c r="Y20" s="54"/>
      <c r="Z20" s="54"/>
    </row>
    <row r="21" spans="1:26" ht="14.45" customHeight="1" x14ac:dyDescent="0.25">
      <c r="A21" s="26"/>
      <c r="B21" s="26"/>
      <c r="C21" s="26"/>
      <c r="D21" s="26"/>
      <c r="E21" s="26"/>
      <c r="F21" s="26"/>
      <c r="G21" s="26"/>
      <c r="H21" s="26"/>
      <c r="I21" s="52"/>
      <c r="J21" s="26"/>
      <c r="K21" s="25"/>
      <c r="L21" s="92"/>
      <c r="M21" s="92"/>
      <c r="N21" s="92"/>
      <c r="O21" s="92"/>
      <c r="P21" s="92"/>
      <c r="Q21" s="92"/>
      <c r="R21" s="26"/>
      <c r="S21" s="26"/>
      <c r="T21" s="26"/>
      <c r="U21" s="26"/>
      <c r="V21" s="26"/>
      <c r="W21" s="53"/>
      <c r="X21" s="54"/>
      <c r="Y21" s="54"/>
      <c r="Z21" s="54"/>
    </row>
    <row r="22" spans="1:26" ht="14.45" customHeight="1" x14ac:dyDescent="0.25">
      <c r="A22" s="26"/>
      <c r="B22" s="169" t="s">
        <v>86</v>
      </c>
      <c r="C22" s="169"/>
      <c r="D22" s="169"/>
      <c r="E22" s="169"/>
      <c r="F22" s="169"/>
      <c r="G22" s="169"/>
      <c r="H22" s="15"/>
      <c r="I22" s="52"/>
      <c r="J22" s="26"/>
      <c r="K22" s="25"/>
      <c r="L22" s="92"/>
      <c r="M22" s="92"/>
      <c r="N22" s="92"/>
      <c r="O22" s="92"/>
      <c r="P22" s="92"/>
      <c r="Q22" s="92"/>
      <c r="R22" s="26"/>
      <c r="S22" s="26"/>
      <c r="T22" s="26"/>
      <c r="U22" s="26"/>
      <c r="V22" s="26"/>
      <c r="W22" s="53"/>
      <c r="X22" s="54"/>
      <c r="Y22" s="54"/>
      <c r="Z22" s="54"/>
    </row>
    <row r="23" spans="1:26" ht="14.45" customHeight="1" x14ac:dyDescent="0.25">
      <c r="A23" s="26"/>
      <c r="B23" s="78"/>
      <c r="C23" s="20"/>
      <c r="D23" s="20" t="s">
        <v>27</v>
      </c>
      <c r="E23" s="20" t="s">
        <v>28</v>
      </c>
      <c r="F23" s="20" t="s">
        <v>29</v>
      </c>
      <c r="G23" s="20" t="s">
        <v>30</v>
      </c>
      <c r="H23" s="79" t="s">
        <v>31</v>
      </c>
      <c r="I23" s="52"/>
      <c r="J23" s="26"/>
      <c r="K23" s="25"/>
      <c r="L23" s="92"/>
      <c r="M23" s="92"/>
      <c r="N23" s="92"/>
      <c r="O23" s="92"/>
      <c r="P23" s="92"/>
      <c r="Q23" s="92"/>
      <c r="R23" s="26"/>
      <c r="S23" s="26"/>
      <c r="T23" s="26"/>
      <c r="U23" s="26"/>
      <c r="V23" s="26"/>
      <c r="W23" s="53"/>
      <c r="X23" s="54"/>
      <c r="Y23" s="54"/>
      <c r="Z23" s="54"/>
    </row>
    <row r="24" spans="1:26" ht="14.45" customHeight="1" x14ac:dyDescent="0.25">
      <c r="A24" s="26"/>
      <c r="B24" s="170" t="s">
        <v>32</v>
      </c>
      <c r="C24" s="171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52"/>
      <c r="J24" s="26"/>
      <c r="K24" s="25"/>
      <c r="L24" s="92"/>
      <c r="M24" s="92"/>
      <c r="N24" s="92"/>
      <c r="O24" s="92"/>
      <c r="P24" s="92"/>
      <c r="Q24" s="92"/>
      <c r="R24" s="26"/>
      <c r="S24" s="26"/>
      <c r="T24" s="26"/>
      <c r="U24" s="26"/>
      <c r="V24" s="26"/>
      <c r="W24" s="53"/>
      <c r="X24" s="54"/>
      <c r="Y24" s="54"/>
      <c r="Z24" s="54"/>
    </row>
    <row r="25" spans="1:26" ht="14.45" customHeight="1" x14ac:dyDescent="0.25">
      <c r="A25" s="26"/>
      <c r="B25" s="170" t="s">
        <v>33</v>
      </c>
      <c r="C25" s="171"/>
      <c r="D25" s="27">
        <v>0</v>
      </c>
      <c r="E25" s="27">
        <v>0</v>
      </c>
      <c r="F25" s="27">
        <v>0</v>
      </c>
      <c r="G25" s="27">
        <v>0</v>
      </c>
      <c r="H25" s="28">
        <v>0</v>
      </c>
      <c r="I25" s="52"/>
      <c r="J25" s="26"/>
      <c r="K25" s="23"/>
      <c r="L25" s="92"/>
      <c r="M25" s="92"/>
      <c r="N25" s="92"/>
      <c r="O25" s="92"/>
      <c r="P25" s="92"/>
      <c r="Q25" s="92"/>
      <c r="R25" s="26"/>
      <c r="S25" s="26"/>
      <c r="T25" s="26"/>
      <c r="U25" s="26"/>
      <c r="V25" s="26"/>
      <c r="W25" s="53"/>
      <c r="X25" s="54"/>
      <c r="Y25" s="54"/>
      <c r="Z25" s="54"/>
    </row>
    <row r="26" spans="1:26" ht="14.45" customHeight="1" x14ac:dyDescent="0.25">
      <c r="A26" s="26"/>
      <c r="B26" s="157" t="s">
        <v>34</v>
      </c>
      <c r="C26" s="158"/>
      <c r="D26" s="16">
        <f>D24-D25</f>
        <v>0</v>
      </c>
      <c r="E26" s="16">
        <f t="shared" ref="E26:H26" si="1">E24-E25</f>
        <v>0</v>
      </c>
      <c r="F26" s="16">
        <f t="shared" si="1"/>
        <v>0</v>
      </c>
      <c r="G26" s="16">
        <f t="shared" si="1"/>
        <v>0</v>
      </c>
      <c r="H26" s="17">
        <f t="shared" si="1"/>
        <v>0</v>
      </c>
      <c r="I26" s="52"/>
      <c r="J26" s="26"/>
      <c r="K26" s="25"/>
      <c r="L26" s="92"/>
      <c r="M26" s="92"/>
      <c r="N26" s="92"/>
      <c r="O26" s="92"/>
      <c r="P26" s="92"/>
      <c r="Q26" s="92"/>
      <c r="R26" s="26"/>
      <c r="S26" s="26"/>
      <c r="T26" s="26"/>
      <c r="U26" s="26"/>
      <c r="V26" s="26"/>
      <c r="W26" s="53"/>
      <c r="X26" s="54"/>
      <c r="Y26" s="54"/>
      <c r="Z26" s="54"/>
    </row>
    <row r="27" spans="1:26" ht="14.45" customHeight="1" x14ac:dyDescent="0.25">
      <c r="A27" s="26"/>
      <c r="B27" s="26"/>
      <c r="C27" s="26"/>
      <c r="D27" s="26"/>
      <c r="E27" s="26"/>
      <c r="F27" s="26"/>
      <c r="G27" s="26"/>
      <c r="H27" s="26"/>
      <c r="I27" s="52"/>
      <c r="J27" s="26"/>
      <c r="K27" s="25"/>
      <c r="L27" s="92"/>
      <c r="M27" s="92"/>
      <c r="N27" s="92"/>
      <c r="O27" s="92"/>
      <c r="P27" s="92"/>
      <c r="Q27" s="92"/>
      <c r="R27" s="26"/>
      <c r="S27" s="26"/>
      <c r="T27" s="26"/>
      <c r="U27" s="26"/>
      <c r="V27" s="26"/>
      <c r="W27" s="53"/>
      <c r="X27" s="54"/>
      <c r="Y27" s="54"/>
      <c r="Z27" s="54"/>
    </row>
    <row r="28" spans="1:26" x14ac:dyDescent="0.25">
      <c r="A28" s="26"/>
      <c r="B28" s="26"/>
      <c r="C28" s="26"/>
      <c r="D28" s="26"/>
      <c r="E28" s="26"/>
      <c r="F28" s="26"/>
      <c r="G28" s="26"/>
      <c r="H28" s="26"/>
      <c r="I28" s="52"/>
      <c r="J28" s="26"/>
      <c r="K28" s="25"/>
      <c r="L28" s="92"/>
      <c r="M28" s="92"/>
      <c r="N28" s="92"/>
      <c r="O28" s="92"/>
      <c r="P28" s="92"/>
      <c r="Q28" s="92"/>
      <c r="R28" s="26"/>
      <c r="S28" s="26"/>
      <c r="T28" s="26"/>
      <c r="U28" s="26"/>
      <c r="V28" s="26"/>
      <c r="W28" s="53"/>
      <c r="X28" s="54"/>
      <c r="Y28" s="54"/>
      <c r="Z28" s="54"/>
    </row>
    <row r="29" spans="1:26" x14ac:dyDescent="0.25">
      <c r="A29" s="26"/>
      <c r="B29" s="26"/>
      <c r="C29" s="26"/>
      <c r="D29" s="26"/>
      <c r="E29" s="26"/>
      <c r="F29" s="26"/>
      <c r="G29" s="26"/>
      <c r="H29" s="26"/>
      <c r="I29" s="52"/>
      <c r="J29" s="26"/>
      <c r="K29" s="25"/>
      <c r="L29" s="92"/>
      <c r="M29" s="92"/>
      <c r="N29" s="92"/>
      <c r="O29" s="92"/>
      <c r="P29" s="92"/>
      <c r="Q29" s="92"/>
      <c r="R29" s="26"/>
      <c r="S29" s="26"/>
      <c r="T29" s="26"/>
      <c r="U29" s="26"/>
      <c r="V29" s="26"/>
      <c r="W29" s="53"/>
      <c r="X29" s="54"/>
      <c r="Y29" s="54"/>
      <c r="Z29" s="54"/>
    </row>
    <row r="30" spans="1:26" x14ac:dyDescent="0.25">
      <c r="A30" s="26"/>
      <c r="B30" s="26"/>
      <c r="C30" s="26"/>
      <c r="D30" s="26"/>
      <c r="E30" s="26"/>
      <c r="F30" s="26"/>
      <c r="G30" s="26"/>
      <c r="H30" s="26"/>
      <c r="I30" s="52"/>
      <c r="J30" s="26"/>
      <c r="K30" s="58"/>
      <c r="L30" s="58"/>
      <c r="M30" s="58"/>
      <c r="N30" s="58"/>
      <c r="O30" s="58"/>
      <c r="P30" s="58"/>
      <c r="Q30" s="58"/>
      <c r="R30" s="26"/>
      <c r="S30" s="26"/>
      <c r="T30" s="26"/>
      <c r="U30" s="26"/>
      <c r="V30" s="26"/>
      <c r="W30" s="53"/>
      <c r="X30" s="54"/>
      <c r="Y30" s="54"/>
      <c r="Z30" s="54"/>
    </row>
    <row r="31" spans="1:26" x14ac:dyDescent="0.25">
      <c r="A31" s="26"/>
      <c r="B31" s="26"/>
      <c r="C31" s="26"/>
      <c r="D31" s="26"/>
      <c r="E31" s="26"/>
      <c r="F31" s="26"/>
      <c r="G31" s="26"/>
      <c r="H31" s="26"/>
      <c r="I31" s="52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53"/>
      <c r="X31" s="54"/>
      <c r="Y31" s="54"/>
      <c r="Z31" s="54"/>
    </row>
    <row r="32" spans="1:26" x14ac:dyDescent="0.25">
      <c r="A32" s="26"/>
      <c r="B32" s="26"/>
      <c r="C32" s="26"/>
      <c r="D32" s="26"/>
      <c r="E32" s="26"/>
      <c r="F32" s="26"/>
      <c r="G32" s="26"/>
      <c r="H32" s="26"/>
      <c r="I32" s="52"/>
      <c r="J32" s="26"/>
      <c r="K32" s="10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53"/>
      <c r="X32" s="54"/>
      <c r="Y32" s="54"/>
      <c r="Z32" s="54"/>
    </row>
    <row r="33" spans="1:26" x14ac:dyDescent="0.25">
      <c r="A33" s="26"/>
      <c r="B33" s="26"/>
      <c r="C33" s="26"/>
      <c r="D33" s="26"/>
      <c r="E33" s="26"/>
      <c r="F33" s="26"/>
      <c r="G33" s="26"/>
      <c r="H33" s="26"/>
      <c r="I33" s="52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53"/>
      <c r="X33" s="54"/>
      <c r="Y33" s="54"/>
      <c r="Z33" s="54"/>
    </row>
    <row r="34" spans="1:26" x14ac:dyDescent="0.25">
      <c r="A34" s="56"/>
      <c r="B34" s="56"/>
      <c r="C34" s="56"/>
      <c r="D34" s="56"/>
      <c r="E34" s="56"/>
      <c r="F34" s="56"/>
      <c r="G34" s="56"/>
      <c r="H34" s="56"/>
      <c r="I34" s="57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53"/>
      <c r="X34" s="54"/>
      <c r="Y34" s="54"/>
      <c r="Z34" s="54"/>
    </row>
    <row r="35" spans="1:26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x14ac:dyDescent="0.2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</sheetData>
  <mergeCells count="20">
    <mergeCell ref="B24:C24"/>
    <mergeCell ref="B25:C25"/>
    <mergeCell ref="B26:C26"/>
    <mergeCell ref="K18:O18"/>
    <mergeCell ref="B17:G18"/>
    <mergeCell ref="H17:H18"/>
    <mergeCell ref="B19:G20"/>
    <mergeCell ref="H19:H20"/>
    <mergeCell ref="B22:G22"/>
    <mergeCell ref="B2:C2"/>
    <mergeCell ref="B16:E16"/>
    <mergeCell ref="B6:F6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F89B-1DF4-4EB6-AB6A-FF5F4E780BB4}">
  <sheetPr>
    <tabColor rgb="FF005A55"/>
  </sheetPr>
  <dimension ref="A1:AL59"/>
  <sheetViews>
    <sheetView showRowColHeaders="0" workbookViewId="0">
      <selection activeCell="A100" sqref="A100"/>
    </sheetView>
  </sheetViews>
  <sheetFormatPr defaultColWidth="9" defaultRowHeight="15" x14ac:dyDescent="0.25"/>
  <cols>
    <col min="1" max="2" width="9" style="5"/>
    <col min="3" max="8" width="11.75" style="5" customWidth="1"/>
    <col min="9" max="9" width="35.375" style="5" customWidth="1"/>
    <col min="10" max="10" width="9" style="54"/>
    <col min="11" max="11" width="10.625" style="54" customWidth="1"/>
    <col min="12" max="12" width="17.5" style="54" customWidth="1"/>
    <col min="13" max="15" width="9" style="54" customWidth="1"/>
    <col min="16" max="21" width="9" style="54"/>
    <col min="22" max="22" width="13.75" style="54" customWidth="1"/>
    <col min="23" max="23" width="9" style="54"/>
    <col min="24" max="24" width="11.75" style="54" customWidth="1"/>
    <col min="25" max="25" width="12.75" style="5" customWidth="1"/>
    <col min="26" max="26" width="11.375" style="5" customWidth="1"/>
    <col min="27" max="16384" width="9" style="5"/>
  </cols>
  <sheetData>
    <row r="1" spans="1:38" x14ac:dyDescent="0.25">
      <c r="A1" s="26"/>
      <c r="B1" s="26"/>
      <c r="C1" s="26"/>
      <c r="D1" s="26"/>
      <c r="E1" s="26"/>
      <c r="F1" s="26"/>
      <c r="G1" s="26"/>
      <c r="H1" s="26"/>
      <c r="I1" s="52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2" spans="1:38" ht="23.25" x14ac:dyDescent="0.35">
      <c r="A2" s="26"/>
      <c r="B2" s="144" t="s">
        <v>49</v>
      </c>
      <c r="C2" s="144"/>
      <c r="D2" s="144"/>
      <c r="E2" s="144"/>
      <c r="F2" s="26"/>
      <c r="G2" s="26"/>
      <c r="H2" s="26"/>
      <c r="I2" s="52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ht="14.45" customHeight="1" x14ac:dyDescent="0.25">
      <c r="A3" s="26"/>
      <c r="B3" s="50" t="s">
        <v>66</v>
      </c>
      <c r="C3" s="21"/>
      <c r="D3" s="21"/>
      <c r="E3" s="21"/>
      <c r="F3" s="21"/>
      <c r="G3" s="26"/>
      <c r="H3" s="26"/>
      <c r="I3" s="52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38" ht="14.45" customHeight="1" x14ac:dyDescent="0.25">
      <c r="A4" s="26"/>
      <c r="B4" s="21"/>
      <c r="C4" s="21"/>
      <c r="D4" s="21"/>
      <c r="E4" s="21"/>
      <c r="F4" s="21"/>
      <c r="G4" s="26"/>
      <c r="H4" s="26"/>
      <c r="I4" s="52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38" ht="14.45" customHeight="1" x14ac:dyDescent="0.3">
      <c r="A5" s="26"/>
      <c r="B5" s="24" t="s">
        <v>1</v>
      </c>
      <c r="C5" s="26"/>
      <c r="D5" s="26"/>
      <c r="E5" s="26"/>
      <c r="F5" s="26"/>
      <c r="G5" s="26"/>
      <c r="H5" s="26"/>
      <c r="I5" s="52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25">
      <c r="A6" s="26"/>
      <c r="B6" s="147" t="s">
        <v>3</v>
      </c>
      <c r="C6" s="147"/>
      <c r="D6" s="147"/>
      <c r="E6" s="147"/>
      <c r="F6" s="147"/>
      <c r="G6" s="26"/>
      <c r="H6" s="26"/>
      <c r="I6" s="52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8" ht="14.45" customHeight="1" x14ac:dyDescent="0.25">
      <c r="A7" s="26"/>
      <c r="B7" s="6"/>
      <c r="C7" s="7"/>
      <c r="D7" s="7"/>
      <c r="E7" s="7"/>
      <c r="F7" s="8" t="s">
        <v>5</v>
      </c>
      <c r="G7" s="8" t="s">
        <v>6</v>
      </c>
      <c r="H7" s="9" t="s">
        <v>7</v>
      </c>
      <c r="I7" s="52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14.45" customHeight="1" x14ac:dyDescent="0.25">
      <c r="A8" s="26"/>
      <c r="B8" s="148" t="s">
        <v>12</v>
      </c>
      <c r="C8" s="149"/>
      <c r="D8" s="149"/>
      <c r="E8" s="149"/>
      <c r="F8" s="1">
        <v>0</v>
      </c>
      <c r="G8" s="1">
        <v>0</v>
      </c>
      <c r="H8" s="3">
        <f>F8-G8</f>
        <v>0</v>
      </c>
      <c r="I8" s="52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14.45" customHeight="1" x14ac:dyDescent="0.25">
      <c r="A9" s="26"/>
      <c r="B9" s="145" t="s">
        <v>13</v>
      </c>
      <c r="C9" s="146"/>
      <c r="D9" s="146"/>
      <c r="E9" s="146"/>
      <c r="F9" s="2">
        <v>0</v>
      </c>
      <c r="G9" s="2">
        <v>0</v>
      </c>
      <c r="H9" s="4">
        <f t="shared" ref="H9:H11" si="0">F9-G9</f>
        <v>0</v>
      </c>
      <c r="I9" s="52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14.45" customHeight="1" x14ac:dyDescent="0.25">
      <c r="A10" s="26"/>
      <c r="B10" s="150" t="s">
        <v>14</v>
      </c>
      <c r="C10" s="151"/>
      <c r="D10" s="151"/>
      <c r="E10" s="151"/>
      <c r="F10" s="2">
        <v>0</v>
      </c>
      <c r="G10" s="2">
        <v>0</v>
      </c>
      <c r="H10" s="4">
        <f t="shared" si="0"/>
        <v>0</v>
      </c>
      <c r="I10" s="52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14.45" customHeight="1" x14ac:dyDescent="0.25">
      <c r="A11" s="26"/>
      <c r="B11" s="150" t="s">
        <v>15</v>
      </c>
      <c r="C11" s="151"/>
      <c r="D11" s="151"/>
      <c r="E11" s="151"/>
      <c r="F11" s="2">
        <v>0</v>
      </c>
      <c r="G11" s="2">
        <v>0</v>
      </c>
      <c r="H11" s="4">
        <f t="shared" si="0"/>
        <v>0</v>
      </c>
      <c r="I11" s="52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 ht="14.45" customHeight="1" x14ac:dyDescent="0.25">
      <c r="A12" s="26"/>
      <c r="B12" s="145" t="s">
        <v>16</v>
      </c>
      <c r="C12" s="146"/>
      <c r="D12" s="146"/>
      <c r="E12" s="146"/>
      <c r="F12" s="2">
        <v>0</v>
      </c>
      <c r="G12" s="2">
        <v>0</v>
      </c>
      <c r="H12" s="4">
        <f>F12-G12</f>
        <v>0</v>
      </c>
      <c r="I12" s="52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38" ht="14.45" customHeight="1" thickBot="1" x14ac:dyDescent="0.3">
      <c r="A13" s="26"/>
      <c r="B13" s="145" t="s">
        <v>18</v>
      </c>
      <c r="C13" s="146"/>
      <c r="D13" s="146"/>
      <c r="E13" s="146"/>
      <c r="F13" s="2">
        <v>0</v>
      </c>
      <c r="G13" s="2">
        <v>0</v>
      </c>
      <c r="H13" s="4">
        <f>F13-G13</f>
        <v>0</v>
      </c>
      <c r="I13" s="52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8" ht="14.45" customHeight="1" thickBot="1" x14ac:dyDescent="0.3">
      <c r="A14" s="26"/>
      <c r="B14" s="173" t="s">
        <v>19</v>
      </c>
      <c r="C14" s="174"/>
      <c r="D14" s="174"/>
      <c r="E14" s="174"/>
      <c r="F14" s="81">
        <v>0</v>
      </c>
      <c r="G14" s="81">
        <v>0</v>
      </c>
      <c r="H14" s="82">
        <f>F14-G14</f>
        <v>0</v>
      </c>
      <c r="I14" s="52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8" ht="14.45" customHeight="1" x14ac:dyDescent="0.25">
      <c r="A15" s="26"/>
      <c r="B15" s="26"/>
      <c r="C15" s="26"/>
      <c r="D15" s="26"/>
      <c r="E15" s="26"/>
      <c r="F15" s="26"/>
      <c r="G15" s="26"/>
      <c r="H15" s="26"/>
      <c r="I15" s="77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38" ht="14.45" customHeight="1" x14ac:dyDescent="0.25">
      <c r="A16" s="26"/>
      <c r="B16" s="169" t="s">
        <v>86</v>
      </c>
      <c r="C16" s="169"/>
      <c r="D16" s="169"/>
      <c r="E16" s="169"/>
      <c r="F16" s="169"/>
      <c r="G16" s="169"/>
      <c r="H16" s="15"/>
      <c r="I16" s="77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38" ht="14.45" customHeight="1" x14ac:dyDescent="0.25">
      <c r="A17" s="26"/>
      <c r="B17" s="78"/>
      <c r="C17" s="20"/>
      <c r="D17" s="20" t="s">
        <v>27</v>
      </c>
      <c r="E17" s="20" t="s">
        <v>28</v>
      </c>
      <c r="F17" s="20" t="s">
        <v>29</v>
      </c>
      <c r="G17" s="20" t="s">
        <v>30</v>
      </c>
      <c r="H17" s="79" t="s">
        <v>31</v>
      </c>
      <c r="I17" s="77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ht="14.45" customHeight="1" x14ac:dyDescent="0.25">
      <c r="A18" s="26"/>
      <c r="B18" s="103" t="s">
        <v>32</v>
      </c>
      <c r="C18" s="104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77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ht="14.45" customHeight="1" x14ac:dyDescent="0.25">
      <c r="A19" s="26"/>
      <c r="B19" s="103" t="s">
        <v>33</v>
      </c>
      <c r="C19" s="104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77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</row>
    <row r="20" spans="1:38" ht="14.45" customHeight="1" x14ac:dyDescent="0.25">
      <c r="A20" s="26"/>
      <c r="B20" s="157" t="s">
        <v>34</v>
      </c>
      <c r="C20" s="158"/>
      <c r="D20" s="16">
        <f>D18-D19</f>
        <v>0</v>
      </c>
      <c r="E20" s="16">
        <f t="shared" ref="E20:H20" si="1">E18-E19</f>
        <v>0</v>
      </c>
      <c r="F20" s="16">
        <f t="shared" si="1"/>
        <v>0</v>
      </c>
      <c r="G20" s="16">
        <f t="shared" si="1"/>
        <v>0</v>
      </c>
      <c r="H20" s="17">
        <f t="shared" si="1"/>
        <v>0</v>
      </c>
      <c r="I20" s="77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38" ht="14.45" customHeight="1" x14ac:dyDescent="0.25">
      <c r="A21" s="26"/>
      <c r="B21" s="26"/>
      <c r="C21" s="26"/>
      <c r="D21" s="26"/>
      <c r="E21" s="26"/>
      <c r="F21" s="26"/>
      <c r="G21" s="26"/>
      <c r="H21" s="26"/>
      <c r="I21" s="77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38" ht="14.45" customHeight="1" x14ac:dyDescent="0.25">
      <c r="A22" s="26"/>
      <c r="B22" s="26"/>
      <c r="C22" s="26"/>
      <c r="D22" s="26"/>
      <c r="E22" s="26"/>
      <c r="F22" s="26"/>
      <c r="G22" s="26"/>
      <c r="H22" s="26"/>
      <c r="I22" s="77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38" x14ac:dyDescent="0.25">
      <c r="A23" s="94"/>
      <c r="B23" s="94"/>
      <c r="C23" s="94"/>
      <c r="D23" s="94"/>
      <c r="E23" s="94"/>
      <c r="F23" s="94"/>
      <c r="G23" s="94"/>
      <c r="H23" s="94"/>
      <c r="I23" s="9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38" x14ac:dyDescent="0.25">
      <c r="A24" s="54"/>
      <c r="B24" s="54"/>
      <c r="C24" s="54"/>
      <c r="D24" s="54"/>
      <c r="E24" s="54"/>
      <c r="F24" s="54"/>
      <c r="G24" s="54"/>
      <c r="H24" s="54"/>
      <c r="I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38" x14ac:dyDescent="0.25">
      <c r="A25" s="54"/>
      <c r="B25" s="54"/>
      <c r="C25" s="54"/>
      <c r="D25" s="54"/>
      <c r="E25" s="54"/>
      <c r="F25" s="54"/>
      <c r="G25" s="54"/>
      <c r="H25" s="54"/>
      <c r="I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38" x14ac:dyDescent="0.25">
      <c r="A26" s="54"/>
      <c r="B26" s="54"/>
      <c r="C26" s="54"/>
      <c r="D26" s="54"/>
      <c r="E26" s="54"/>
      <c r="F26" s="54"/>
      <c r="G26" s="54"/>
      <c r="H26" s="54"/>
      <c r="I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38" x14ac:dyDescent="0.25">
      <c r="A27" s="54"/>
      <c r="B27" s="54"/>
      <c r="C27" s="54"/>
      <c r="D27" s="54"/>
      <c r="E27" s="54"/>
      <c r="F27" s="54"/>
      <c r="G27" s="54"/>
      <c r="H27" s="54"/>
      <c r="I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</row>
    <row r="28" spans="1:38" x14ac:dyDescent="0.25">
      <c r="A28" s="54"/>
      <c r="B28" s="54"/>
      <c r="C28" s="54"/>
      <c r="D28" s="54"/>
      <c r="E28" s="54"/>
      <c r="F28" s="54"/>
      <c r="G28" s="54"/>
      <c r="H28" s="54"/>
      <c r="I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</row>
    <row r="29" spans="1:38" x14ac:dyDescent="0.25">
      <c r="A29" s="54"/>
      <c r="B29" s="54"/>
      <c r="C29" s="54"/>
      <c r="D29" s="54"/>
      <c r="E29" s="54"/>
      <c r="F29" s="54"/>
      <c r="G29" s="54"/>
      <c r="H29" s="54"/>
      <c r="I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x14ac:dyDescent="0.25">
      <c r="A30" s="54"/>
      <c r="B30" s="54"/>
      <c r="C30" s="54"/>
      <c r="D30" s="54"/>
      <c r="E30" s="54"/>
      <c r="F30" s="54"/>
      <c r="G30" s="54"/>
      <c r="H30" s="54"/>
      <c r="I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</row>
    <row r="31" spans="1:38" x14ac:dyDescent="0.25">
      <c r="A31" s="54"/>
      <c r="B31" s="54"/>
      <c r="C31" s="54"/>
      <c r="D31" s="54"/>
      <c r="E31" s="54"/>
      <c r="F31" s="54"/>
      <c r="G31" s="54"/>
      <c r="H31" s="54"/>
      <c r="I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</row>
    <row r="32" spans="1:38" x14ac:dyDescent="0.25">
      <c r="A32" s="54"/>
      <c r="B32" s="54"/>
      <c r="C32" s="54"/>
      <c r="D32" s="54"/>
      <c r="E32" s="54"/>
      <c r="F32" s="54"/>
      <c r="G32" s="54"/>
      <c r="H32" s="54"/>
      <c r="I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</row>
    <row r="33" spans="1:38" x14ac:dyDescent="0.25">
      <c r="A33" s="54"/>
      <c r="B33" s="54"/>
      <c r="C33" s="54"/>
      <c r="D33" s="54"/>
      <c r="E33" s="54"/>
      <c r="F33" s="54"/>
      <c r="G33" s="54"/>
      <c r="H33" s="54"/>
      <c r="I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1:38" x14ac:dyDescent="0.25">
      <c r="A34" s="54"/>
      <c r="B34" s="54"/>
      <c r="C34" s="54"/>
      <c r="D34" s="54"/>
      <c r="E34" s="54"/>
      <c r="F34" s="54"/>
      <c r="G34" s="54"/>
      <c r="H34" s="54"/>
      <c r="I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1:38" x14ac:dyDescent="0.25">
      <c r="A35" s="54"/>
      <c r="B35" s="54"/>
      <c r="C35" s="54"/>
      <c r="D35" s="54"/>
      <c r="E35" s="54"/>
      <c r="F35" s="54"/>
      <c r="G35" s="54"/>
      <c r="H35" s="54"/>
      <c r="I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1:38" x14ac:dyDescent="0.25">
      <c r="A36" s="54"/>
      <c r="B36" s="54"/>
      <c r="C36" s="54"/>
      <c r="D36" s="54"/>
      <c r="E36" s="54"/>
      <c r="F36" s="54"/>
      <c r="G36" s="54"/>
      <c r="H36" s="54"/>
      <c r="I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1:38" x14ac:dyDescent="0.25">
      <c r="A37" s="54"/>
      <c r="B37" s="54"/>
      <c r="C37" s="54"/>
      <c r="D37" s="54"/>
      <c r="E37" s="54"/>
      <c r="F37" s="54"/>
      <c r="G37" s="54"/>
      <c r="H37" s="54"/>
      <c r="I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1:38" x14ac:dyDescent="0.25">
      <c r="A38" s="54"/>
      <c r="B38" s="54"/>
      <c r="C38" s="54"/>
      <c r="D38" s="54"/>
      <c r="E38" s="54"/>
      <c r="F38" s="54"/>
      <c r="G38" s="54"/>
      <c r="H38" s="54"/>
      <c r="I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1:38" x14ac:dyDescent="0.25">
      <c r="A39" s="54"/>
      <c r="B39" s="54"/>
      <c r="C39" s="54"/>
      <c r="D39" s="54"/>
      <c r="E39" s="54"/>
      <c r="F39" s="54"/>
      <c r="G39" s="54"/>
      <c r="H39" s="54"/>
      <c r="I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1:38" x14ac:dyDescent="0.25">
      <c r="A40" s="54"/>
      <c r="B40" s="54"/>
      <c r="C40" s="54"/>
      <c r="D40" s="54"/>
      <c r="E40" s="54"/>
      <c r="F40" s="54"/>
      <c r="G40" s="54"/>
      <c r="H40" s="54"/>
      <c r="I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38" x14ac:dyDescent="0.25">
      <c r="A41" s="54"/>
      <c r="B41" s="54"/>
      <c r="C41" s="54"/>
      <c r="D41" s="54"/>
      <c r="E41" s="54"/>
      <c r="F41" s="54"/>
      <c r="G41" s="54"/>
      <c r="H41" s="54"/>
      <c r="I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x14ac:dyDescent="0.25">
      <c r="A42" s="54"/>
      <c r="B42" s="54"/>
      <c r="C42" s="54"/>
      <c r="D42" s="54"/>
      <c r="E42" s="54"/>
      <c r="F42" s="54"/>
      <c r="G42" s="54"/>
      <c r="H42" s="54"/>
      <c r="I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x14ac:dyDescent="0.25">
      <c r="A43" s="54"/>
      <c r="B43" s="54"/>
      <c r="C43" s="54"/>
      <c r="D43" s="54"/>
      <c r="E43" s="54"/>
      <c r="F43" s="54"/>
      <c r="G43" s="54"/>
      <c r="H43" s="54"/>
      <c r="I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x14ac:dyDescent="0.25">
      <c r="A44" s="54"/>
      <c r="B44" s="54"/>
      <c r="C44" s="54"/>
      <c r="D44" s="54"/>
      <c r="E44" s="54"/>
      <c r="F44" s="54"/>
      <c r="G44" s="54"/>
      <c r="H44" s="54"/>
      <c r="I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x14ac:dyDescent="0.25">
      <c r="A45" s="54"/>
      <c r="B45" s="54"/>
      <c r="C45" s="54"/>
      <c r="D45" s="54"/>
      <c r="E45" s="54"/>
      <c r="F45" s="54"/>
      <c r="G45" s="54"/>
      <c r="H45" s="54"/>
      <c r="I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x14ac:dyDescent="0.25">
      <c r="A46" s="54"/>
      <c r="B46" s="54"/>
      <c r="C46" s="54"/>
      <c r="D46" s="54"/>
      <c r="E46" s="54"/>
      <c r="F46" s="54"/>
      <c r="G46" s="54"/>
      <c r="H46" s="54"/>
      <c r="I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x14ac:dyDescent="0.25">
      <c r="A47" s="54"/>
      <c r="B47" s="54"/>
      <c r="C47" s="54"/>
      <c r="D47" s="54"/>
      <c r="E47" s="54"/>
      <c r="F47" s="54"/>
      <c r="G47" s="54"/>
      <c r="H47" s="54"/>
      <c r="I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x14ac:dyDescent="0.25">
      <c r="A48" s="54"/>
      <c r="B48" s="54"/>
      <c r="C48" s="54"/>
      <c r="D48" s="54"/>
      <c r="E48" s="54"/>
      <c r="F48" s="54"/>
      <c r="G48" s="54"/>
      <c r="H48" s="54"/>
      <c r="I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x14ac:dyDescent="0.25">
      <c r="A49" s="54"/>
      <c r="B49" s="54"/>
      <c r="C49" s="54"/>
      <c r="D49" s="54"/>
      <c r="E49" s="54"/>
      <c r="F49" s="54"/>
      <c r="G49" s="54"/>
      <c r="H49" s="54"/>
      <c r="I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x14ac:dyDescent="0.25">
      <c r="A50" s="54"/>
      <c r="B50" s="54"/>
      <c r="C50" s="54"/>
      <c r="D50" s="54"/>
      <c r="E50" s="54"/>
      <c r="F50" s="54"/>
      <c r="G50" s="54"/>
      <c r="H50" s="54"/>
      <c r="I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x14ac:dyDescent="0.25">
      <c r="A51" s="54"/>
      <c r="B51" s="54"/>
      <c r="C51" s="54"/>
      <c r="D51" s="54"/>
      <c r="E51" s="54"/>
      <c r="F51" s="54"/>
      <c r="G51" s="54"/>
      <c r="H51" s="54"/>
      <c r="I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x14ac:dyDescent="0.25">
      <c r="A52" s="54"/>
      <c r="B52" s="54"/>
      <c r="C52" s="54"/>
      <c r="D52" s="54"/>
      <c r="E52" s="54"/>
      <c r="F52" s="54"/>
      <c r="G52" s="54"/>
      <c r="H52" s="54"/>
      <c r="I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x14ac:dyDescent="0.25">
      <c r="A53" s="54"/>
      <c r="B53" s="54"/>
      <c r="C53" s="54"/>
      <c r="D53" s="54"/>
      <c r="E53" s="54"/>
      <c r="F53" s="54"/>
      <c r="G53" s="54"/>
      <c r="H53" s="54"/>
      <c r="I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x14ac:dyDescent="0.25">
      <c r="A54" s="54"/>
      <c r="B54" s="54"/>
      <c r="C54" s="54"/>
      <c r="D54" s="54"/>
      <c r="E54" s="54"/>
      <c r="F54" s="54"/>
      <c r="G54" s="54"/>
      <c r="H54" s="54"/>
      <c r="I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x14ac:dyDescent="0.25">
      <c r="A55" s="54"/>
      <c r="B55" s="54"/>
      <c r="C55" s="54"/>
      <c r="D55" s="54"/>
      <c r="E55" s="54"/>
      <c r="F55" s="54"/>
      <c r="G55" s="54"/>
      <c r="H55" s="54"/>
      <c r="I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1:38" x14ac:dyDescent="0.25">
      <c r="A56" s="54"/>
      <c r="B56" s="54"/>
      <c r="C56" s="54"/>
      <c r="D56" s="54"/>
      <c r="E56" s="54"/>
      <c r="F56" s="54"/>
      <c r="G56" s="54"/>
      <c r="H56" s="54"/>
      <c r="I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8" x14ac:dyDescent="0.25">
      <c r="A57" s="54"/>
      <c r="B57" s="54"/>
      <c r="C57" s="54"/>
      <c r="D57" s="54"/>
      <c r="E57" s="54"/>
      <c r="F57" s="54"/>
      <c r="G57" s="54"/>
      <c r="H57" s="54"/>
      <c r="I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</row>
    <row r="58" spans="1:38" x14ac:dyDescent="0.25">
      <c r="A58" s="54"/>
      <c r="B58" s="54"/>
      <c r="C58" s="54"/>
      <c r="D58" s="54"/>
      <c r="E58" s="54"/>
      <c r="F58" s="54"/>
      <c r="G58" s="54"/>
      <c r="H58" s="54"/>
      <c r="I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  <row r="59" spans="1:38" s="29" customFormat="1" x14ac:dyDescent="0.25">
      <c r="A59" s="95"/>
      <c r="B59" s="95"/>
      <c r="C59" s="95"/>
      <c r="D59" s="95"/>
      <c r="E59" s="95"/>
      <c r="F59" s="95"/>
      <c r="G59" s="95"/>
      <c r="H59" s="95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</row>
  </sheetData>
  <mergeCells count="11">
    <mergeCell ref="B13:E13"/>
    <mergeCell ref="B14:E14"/>
    <mergeCell ref="B20:C20"/>
    <mergeCell ref="B11:E11"/>
    <mergeCell ref="B2:E2"/>
    <mergeCell ref="B6:F6"/>
    <mergeCell ref="B8:E8"/>
    <mergeCell ref="B9:E9"/>
    <mergeCell ref="B10:E10"/>
    <mergeCell ref="B12:E12"/>
    <mergeCell ref="B16:G16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07CE8-002B-4316-B494-368F986CE1C5}">
  <sheetPr>
    <tabColor theme="4"/>
  </sheetPr>
  <dimension ref="A1:X110"/>
  <sheetViews>
    <sheetView showGridLines="0" showRowColHeaders="0" zoomScaleNormal="100" workbookViewId="0">
      <selection activeCell="A100" sqref="A100"/>
    </sheetView>
  </sheetViews>
  <sheetFormatPr defaultColWidth="9" defaultRowHeight="15" x14ac:dyDescent="0.25"/>
  <cols>
    <col min="1" max="1" width="9" style="91" customWidth="1"/>
    <col min="2" max="4" width="16.625" style="91" customWidth="1"/>
    <col min="5" max="5" width="27.625" style="91" customWidth="1"/>
    <col min="6" max="6" width="16.625" style="91" customWidth="1"/>
    <col min="7" max="7" width="27.625" style="84" customWidth="1"/>
    <col min="8" max="8" width="9.375" style="84" customWidth="1"/>
    <col min="9" max="13" width="8" style="84" customWidth="1"/>
    <col min="14" max="23" width="8" style="84" bestFit="1" customWidth="1"/>
    <col min="24" max="24" width="9.875" style="84" customWidth="1"/>
    <col min="25" max="25" width="9.125" style="84" bestFit="1" customWidth="1"/>
    <col min="26" max="16384" width="9" style="84"/>
  </cols>
  <sheetData>
    <row r="1" spans="1:24" x14ac:dyDescent="0.25">
      <c r="A1" s="96"/>
      <c r="B1" s="96"/>
      <c r="C1" s="96"/>
      <c r="D1" s="96"/>
      <c r="E1" s="96"/>
      <c r="F1" s="96"/>
      <c r="G1" s="96"/>
      <c r="H1" s="98"/>
    </row>
    <row r="2" spans="1:24" ht="23.45" customHeight="1" x14ac:dyDescent="0.25">
      <c r="A2" s="30"/>
      <c r="B2" s="177" t="s">
        <v>55</v>
      </c>
      <c r="C2" s="178"/>
      <c r="D2" s="178"/>
      <c r="E2" s="178"/>
      <c r="F2" s="30"/>
      <c r="G2" s="31"/>
      <c r="H2" s="31"/>
      <c r="I2" s="83"/>
    </row>
    <row r="3" spans="1:24" ht="45" customHeight="1" x14ac:dyDescent="0.25">
      <c r="A3" s="30"/>
      <c r="B3" s="176" t="s">
        <v>56</v>
      </c>
      <c r="C3" s="176"/>
      <c r="D3" s="176"/>
      <c r="E3" s="176"/>
      <c r="F3" s="176"/>
      <c r="G3" s="102" t="s">
        <v>57</v>
      </c>
      <c r="H3" s="31"/>
      <c r="I3" s="83"/>
    </row>
    <row r="4" spans="1:24" ht="21" customHeight="1" x14ac:dyDescent="0.25">
      <c r="A4" s="30"/>
      <c r="B4" s="30"/>
      <c r="C4" s="30"/>
      <c r="D4" s="30"/>
      <c r="E4" s="30"/>
      <c r="F4" s="30"/>
      <c r="G4" s="34"/>
      <c r="H4" s="31"/>
      <c r="I4" s="83"/>
    </row>
    <row r="5" spans="1:24" ht="30" customHeight="1" x14ac:dyDescent="0.25">
      <c r="A5" s="33"/>
      <c r="B5" s="175" t="s">
        <v>58</v>
      </c>
      <c r="C5" s="175"/>
      <c r="D5" s="42">
        <v>0.5</v>
      </c>
      <c r="E5" s="33"/>
      <c r="F5" s="30"/>
      <c r="G5" s="31"/>
      <c r="H5" s="31"/>
      <c r="I5" s="83"/>
      <c r="X5" s="85"/>
    </row>
    <row r="6" spans="1:24" ht="30" customHeight="1" x14ac:dyDescent="0.25">
      <c r="A6" s="33"/>
      <c r="B6" s="175" t="s">
        <v>59</v>
      </c>
      <c r="C6" s="175"/>
      <c r="D6" s="43">
        <v>1</v>
      </c>
      <c r="E6" s="33"/>
      <c r="F6" s="30"/>
      <c r="G6" s="31"/>
      <c r="H6" s="31"/>
      <c r="I6" s="83"/>
      <c r="X6" s="86"/>
    </row>
    <row r="7" spans="1:24" x14ac:dyDescent="0.25">
      <c r="A7" s="33"/>
      <c r="B7" s="33"/>
      <c r="C7" s="33"/>
      <c r="D7" s="33"/>
      <c r="E7" s="33"/>
      <c r="F7" s="30"/>
      <c r="G7" s="31"/>
      <c r="H7" s="31"/>
      <c r="I7" s="83"/>
    </row>
    <row r="8" spans="1:24" s="88" customFormat="1" ht="30" customHeight="1" x14ac:dyDescent="0.2">
      <c r="A8" s="35"/>
      <c r="B8" s="99" t="s">
        <v>60</v>
      </c>
      <c r="C8" s="100" t="s">
        <v>62</v>
      </c>
      <c r="D8" s="100" t="s">
        <v>63</v>
      </c>
      <c r="E8" s="100" t="s">
        <v>64</v>
      </c>
      <c r="F8" s="100" t="s">
        <v>61</v>
      </c>
      <c r="G8" s="101" t="s">
        <v>65</v>
      </c>
      <c r="H8" s="35"/>
      <c r="I8" s="87"/>
    </row>
    <row r="9" spans="1:24" s="88" customFormat="1" ht="12" x14ac:dyDescent="0.2">
      <c r="A9" s="35"/>
      <c r="B9" s="37">
        <v>0</v>
      </c>
      <c r="C9" s="36">
        <v>3.3600000000000296E-3</v>
      </c>
      <c r="D9" s="36">
        <v>3.0599999999999516E-3</v>
      </c>
      <c r="E9" s="36">
        <f t="shared" ref="E9:E40" si="0">(1-$D$5)*C9+$D$5*D9</f>
        <v>3.2099999999999906E-3</v>
      </c>
      <c r="F9" s="36">
        <f>-LN(1-E9)</f>
        <v>3.2151631019989011E-3</v>
      </c>
      <c r="G9" s="38">
        <f>(1-EXP(-F9*$D$6/52))</f>
        <v>6.182814821509286E-5</v>
      </c>
      <c r="H9" s="35"/>
      <c r="I9" s="87"/>
    </row>
    <row r="10" spans="1:24" s="88" customFormat="1" ht="12" x14ac:dyDescent="0.2">
      <c r="A10" s="35"/>
      <c r="B10" s="37">
        <v>1</v>
      </c>
      <c r="C10" s="36">
        <v>2.5084283191523227E-4</v>
      </c>
      <c r="D10" s="36">
        <v>2.0061387846814771E-4</v>
      </c>
      <c r="E10" s="36">
        <f t="shared" si="0"/>
        <v>2.2572835519168999E-4</v>
      </c>
      <c r="F10" s="36">
        <f t="shared" ref="F10:F40" si="1">-LN(1-E10)</f>
        <v>2.2575383567131988E-4</v>
      </c>
      <c r="G10" s="38">
        <f t="shared" ref="G10:G40" si="2">(1-EXP(-F10*$D$6/52))</f>
        <v>4.3414104927697039E-6</v>
      </c>
      <c r="H10" s="35"/>
      <c r="I10" s="87"/>
    </row>
    <row r="11" spans="1:24" s="88" customFormat="1" ht="12" x14ac:dyDescent="0.2">
      <c r="A11" s="35"/>
      <c r="B11" s="37">
        <v>2</v>
      </c>
      <c r="C11" s="36">
        <v>3.0108692379515745E-5</v>
      </c>
      <c r="D11" s="36">
        <v>1.0032706623597232E-4</v>
      </c>
      <c r="E11" s="36">
        <f t="shared" si="0"/>
        <v>6.5217879307744031E-5</v>
      </c>
      <c r="F11" s="36">
        <f t="shared" si="1"/>
        <v>6.5220006086049039E-5</v>
      </c>
      <c r="G11" s="38">
        <f t="shared" si="2"/>
        <v>1.2542300996676303E-6</v>
      </c>
      <c r="H11" s="35"/>
      <c r="I11" s="87"/>
    </row>
    <row r="12" spans="1:24" s="88" customFormat="1" ht="12" x14ac:dyDescent="0.2">
      <c r="A12" s="35"/>
      <c r="B12" s="37">
        <v>3</v>
      </c>
      <c r="C12" s="36">
        <v>1.0036532980051138E-4</v>
      </c>
      <c r="D12" s="36">
        <v>1.0033713276613732E-4</v>
      </c>
      <c r="E12" s="36">
        <f t="shared" si="0"/>
        <v>1.0035123128332435E-4</v>
      </c>
      <c r="F12" s="36">
        <f t="shared" si="1"/>
        <v>1.0035626680507326E-4</v>
      </c>
      <c r="G12" s="38">
        <f t="shared" si="2"/>
        <v>1.9299263455119231E-6</v>
      </c>
      <c r="H12" s="35"/>
      <c r="I12" s="87"/>
    </row>
    <row r="13" spans="1:24" s="88" customFormat="1" ht="12" x14ac:dyDescent="0.2">
      <c r="A13" s="35"/>
      <c r="B13" s="37">
        <v>4</v>
      </c>
      <c r="C13" s="36">
        <v>0</v>
      </c>
      <c r="D13" s="36">
        <v>1.3045136171152549E-4</v>
      </c>
      <c r="E13" s="36">
        <f t="shared" si="0"/>
        <v>6.5225680855762747E-5</v>
      </c>
      <c r="F13" s="36">
        <f t="shared" si="1"/>
        <v>6.5227808142987308E-5</v>
      </c>
      <c r="G13" s="38">
        <f t="shared" si="2"/>
        <v>1.2543801390929588E-6</v>
      </c>
      <c r="H13" s="35"/>
      <c r="I13" s="87"/>
    </row>
    <row r="14" spans="1:24" s="88" customFormat="1" ht="12" x14ac:dyDescent="0.2">
      <c r="A14" s="35"/>
      <c r="B14" s="37">
        <v>5</v>
      </c>
      <c r="C14" s="36">
        <v>0</v>
      </c>
      <c r="D14" s="36">
        <v>1.0036029345350528E-4</v>
      </c>
      <c r="E14" s="36">
        <f t="shared" si="0"/>
        <v>5.0180146726752639E-5</v>
      </c>
      <c r="F14" s="36">
        <f t="shared" si="1"/>
        <v>5.0181405792435644E-5</v>
      </c>
      <c r="G14" s="38">
        <f t="shared" si="2"/>
        <v>9.6502656887764715E-7</v>
      </c>
      <c r="H14" s="35"/>
      <c r="I14" s="87"/>
    </row>
    <row r="15" spans="1:24" s="88" customFormat="1" ht="12" x14ac:dyDescent="0.2">
      <c r="A15" s="35"/>
      <c r="B15" s="37">
        <v>6</v>
      </c>
      <c r="C15" s="36">
        <v>1.6060064641765237E-4</v>
      </c>
      <c r="D15" s="36">
        <v>6.0222219991801218E-5</v>
      </c>
      <c r="E15" s="36">
        <f t="shared" si="0"/>
        <v>1.1041143320472679E-4</v>
      </c>
      <c r="F15" s="36">
        <f t="shared" si="1"/>
        <v>1.1041752899566324E-4</v>
      </c>
      <c r="G15" s="38">
        <f t="shared" si="2"/>
        <v>2.1234117647539463E-6</v>
      </c>
      <c r="H15" s="35"/>
      <c r="I15" s="87"/>
    </row>
    <row r="16" spans="1:24" s="88" customFormat="1" ht="12" x14ac:dyDescent="0.2">
      <c r="A16" s="35"/>
      <c r="B16" s="37">
        <v>7</v>
      </c>
      <c r="C16" s="36">
        <v>0</v>
      </c>
      <c r="D16" s="36">
        <v>4.0150564617369433E-5</v>
      </c>
      <c r="E16" s="36">
        <f t="shared" si="0"/>
        <v>2.0075282308684717E-5</v>
      </c>
      <c r="F16" s="36">
        <f t="shared" si="1"/>
        <v>2.0075483819917049E-5</v>
      </c>
      <c r="G16" s="38">
        <f t="shared" si="2"/>
        <v>3.8606692198683845E-7</v>
      </c>
      <c r="H16" s="35"/>
      <c r="I16" s="87"/>
    </row>
    <row r="17" spans="1:9" s="88" customFormat="1" ht="12" x14ac:dyDescent="0.2">
      <c r="A17" s="35"/>
      <c r="B17" s="37">
        <v>8</v>
      </c>
      <c r="C17" s="36">
        <v>1.0039152695517917E-4</v>
      </c>
      <c r="D17" s="36">
        <v>3.0114132562375495E-5</v>
      </c>
      <c r="E17" s="36">
        <f t="shared" si="0"/>
        <v>6.5252829758777331E-5</v>
      </c>
      <c r="F17" s="36">
        <f t="shared" si="1"/>
        <v>6.5254958817291658E-5</v>
      </c>
      <c r="G17" s="38">
        <f t="shared" si="2"/>
        <v>1.2549022667673881E-6</v>
      </c>
      <c r="H17" s="35"/>
      <c r="I17" s="87"/>
    </row>
    <row r="18" spans="1:9" s="88" customFormat="1" ht="12" x14ac:dyDescent="0.2">
      <c r="A18" s="35"/>
      <c r="B18" s="37">
        <v>9</v>
      </c>
      <c r="C18" s="36">
        <v>3.0120481927742304E-5</v>
      </c>
      <c r="D18" s="36">
        <v>0</v>
      </c>
      <c r="E18" s="36">
        <f t="shared" si="0"/>
        <v>1.5060240963871152E-5</v>
      </c>
      <c r="F18" s="36">
        <f t="shared" si="1"/>
        <v>1.5060354370438719E-5</v>
      </c>
      <c r="G18" s="38">
        <f t="shared" si="2"/>
        <v>2.8962215747885267E-7</v>
      </c>
      <c r="H18" s="35"/>
      <c r="I18" s="87"/>
    </row>
    <row r="19" spans="1:9" s="88" customFormat="1" ht="12" x14ac:dyDescent="0.2">
      <c r="A19" s="35"/>
      <c r="B19" s="37">
        <v>10</v>
      </c>
      <c r="C19" s="36">
        <v>6.0242778396890628E-5</v>
      </c>
      <c r="D19" s="36">
        <v>0</v>
      </c>
      <c r="E19" s="36">
        <f t="shared" si="0"/>
        <v>3.0121389198445314E-5</v>
      </c>
      <c r="F19" s="36">
        <f t="shared" si="1"/>
        <v>3.0121842856598834E-5</v>
      </c>
      <c r="G19" s="38">
        <f t="shared" si="2"/>
        <v>5.7926604102309653E-7</v>
      </c>
      <c r="H19" s="35"/>
      <c r="I19" s="87"/>
    </row>
    <row r="20" spans="1:9" s="88" customFormat="1" ht="12" x14ac:dyDescent="0.2">
      <c r="A20" s="35"/>
      <c r="B20" s="37">
        <v>11</v>
      </c>
      <c r="C20" s="36">
        <v>9.0369611711937914E-5</v>
      </c>
      <c r="D20" s="36">
        <v>6.0230078901435391E-5</v>
      </c>
      <c r="E20" s="36">
        <f t="shared" si="0"/>
        <v>7.5299845306686652E-5</v>
      </c>
      <c r="F20" s="36">
        <f t="shared" si="1"/>
        <v>7.5302680482309164E-5</v>
      </c>
      <c r="G20" s="38">
        <f t="shared" si="2"/>
        <v>1.4481274223099305E-6</v>
      </c>
      <c r="H20" s="35"/>
      <c r="I20" s="87"/>
    </row>
    <row r="21" spans="1:9" s="88" customFormat="1" ht="12" x14ac:dyDescent="0.2">
      <c r="A21" s="35"/>
      <c r="B21" s="37">
        <v>12</v>
      </c>
      <c r="C21" s="36">
        <v>1.1046173003148585E-4</v>
      </c>
      <c r="D21" s="36">
        <v>7.0272657912706649E-5</v>
      </c>
      <c r="E21" s="36">
        <f t="shared" si="0"/>
        <v>9.0367193972096249E-5</v>
      </c>
      <c r="F21" s="36">
        <f t="shared" si="1"/>
        <v>9.0371277332917027E-5</v>
      </c>
      <c r="G21" s="38">
        <f t="shared" si="2"/>
        <v>1.7379076693302409E-6</v>
      </c>
      <c r="H21" s="35"/>
      <c r="I21" s="87"/>
    </row>
    <row r="22" spans="1:9" s="88" customFormat="1" ht="12" x14ac:dyDescent="0.2">
      <c r="A22" s="35"/>
      <c r="B22" s="37">
        <v>13</v>
      </c>
      <c r="C22" s="36">
        <v>1.7073244217691297E-4</v>
      </c>
      <c r="D22" s="36">
        <v>0</v>
      </c>
      <c r="E22" s="36">
        <f t="shared" si="0"/>
        <v>8.5366221088456484E-5</v>
      </c>
      <c r="F22" s="36">
        <f t="shared" si="1"/>
        <v>8.5369864991686922E-5</v>
      </c>
      <c r="G22" s="38">
        <f t="shared" si="2"/>
        <v>1.6417268252633122E-6</v>
      </c>
      <c r="H22" s="35"/>
      <c r="I22" s="87"/>
    </row>
    <row r="23" spans="1:9" s="88" customFormat="1" ht="12" x14ac:dyDescent="0.2">
      <c r="A23" s="35"/>
      <c r="B23" s="37">
        <v>14</v>
      </c>
      <c r="C23" s="36">
        <v>3.0134399421455349E-5</v>
      </c>
      <c r="D23" s="36">
        <v>9.035690979364297E-5</v>
      </c>
      <c r="E23" s="36">
        <f t="shared" si="0"/>
        <v>6.0245654607549159E-5</v>
      </c>
      <c r="F23" s="36">
        <f t="shared" si="1"/>
        <v>6.0247469449834469E-5</v>
      </c>
      <c r="G23" s="38">
        <f t="shared" si="2"/>
        <v>1.158604510553829E-6</v>
      </c>
      <c r="H23" s="35"/>
      <c r="I23" s="87"/>
    </row>
    <row r="24" spans="1:9" s="88" customFormat="1" ht="12" x14ac:dyDescent="0.2">
      <c r="A24" s="35"/>
      <c r="B24" s="37">
        <v>15</v>
      </c>
      <c r="C24" s="36">
        <v>1.4063143514375653E-4</v>
      </c>
      <c r="D24" s="36">
        <v>1.1044620265876492E-4</v>
      </c>
      <c r="E24" s="36">
        <f t="shared" si="0"/>
        <v>1.2553881890126073E-4</v>
      </c>
      <c r="F24" s="36">
        <f t="shared" si="1"/>
        <v>1.2554669955828994E-4</v>
      </c>
      <c r="G24" s="38">
        <f t="shared" si="2"/>
        <v>2.4143566923484627E-6</v>
      </c>
      <c r="H24" s="35"/>
      <c r="I24" s="87"/>
    </row>
    <row r="25" spans="1:9" s="88" customFormat="1" ht="12" x14ac:dyDescent="0.2">
      <c r="A25" s="35"/>
      <c r="B25" s="37">
        <v>16</v>
      </c>
      <c r="C25" s="36">
        <v>1.4065121512607526E-4</v>
      </c>
      <c r="D25" s="36">
        <v>9.0375056484459648E-5</v>
      </c>
      <c r="E25" s="36">
        <f t="shared" si="0"/>
        <v>1.1551313580526745E-4</v>
      </c>
      <c r="F25" s="36">
        <f t="shared" si="1"/>
        <v>1.1551980796135863E-4</v>
      </c>
      <c r="G25" s="38">
        <f t="shared" si="2"/>
        <v>2.221532300894502E-6</v>
      </c>
      <c r="H25" s="35"/>
      <c r="I25" s="87"/>
    </row>
    <row r="26" spans="1:9" s="88" customFormat="1" ht="12" x14ac:dyDescent="0.2">
      <c r="A26" s="35"/>
      <c r="B26" s="37">
        <v>17</v>
      </c>
      <c r="C26" s="36">
        <v>2.0095857239033066E-4</v>
      </c>
      <c r="D26" s="36">
        <v>1.8076644974696077E-4</v>
      </c>
      <c r="E26" s="36">
        <f t="shared" si="0"/>
        <v>1.9086251106864571E-4</v>
      </c>
      <c r="F26" s="36">
        <f t="shared" si="1"/>
        <v>1.908807276357103E-4</v>
      </c>
      <c r="G26" s="38">
        <f t="shared" si="2"/>
        <v>3.6707764864418735E-6</v>
      </c>
      <c r="H26" s="35"/>
      <c r="I26" s="87"/>
    </row>
    <row r="27" spans="1:9" s="88" customFormat="1" ht="12" customHeight="1" x14ac:dyDescent="0.2">
      <c r="A27" s="35"/>
      <c r="B27" s="37">
        <v>18</v>
      </c>
      <c r="C27" s="36">
        <v>2.6129865431190336E-4</v>
      </c>
      <c r="D27" s="36">
        <v>1.5066594347012963E-4</v>
      </c>
      <c r="E27" s="36">
        <f t="shared" si="0"/>
        <v>2.0598229889101649E-4</v>
      </c>
      <c r="F27" s="36">
        <f t="shared" si="1"/>
        <v>2.0600351615838241E-4</v>
      </c>
      <c r="G27" s="38">
        <f t="shared" si="2"/>
        <v>3.9615982327934063E-6</v>
      </c>
      <c r="H27" s="35"/>
      <c r="I27" s="87"/>
    </row>
    <row r="28" spans="1:9" s="88" customFormat="1" ht="12" x14ac:dyDescent="0.2">
      <c r="A28" s="35"/>
      <c r="B28" s="37">
        <v>19</v>
      </c>
      <c r="C28" s="36">
        <v>5.3278647325516459E-4</v>
      </c>
      <c r="D28" s="36">
        <v>1.5068864711731411E-4</v>
      </c>
      <c r="E28" s="36">
        <f t="shared" si="0"/>
        <v>3.4173756018623935E-4</v>
      </c>
      <c r="F28" s="36">
        <f t="shared" si="1"/>
        <v>3.4179596577283897E-4</v>
      </c>
      <c r="G28" s="38">
        <f t="shared" si="2"/>
        <v>6.5729777396494882E-6</v>
      </c>
      <c r="H28" s="35"/>
      <c r="I28" s="87"/>
    </row>
    <row r="29" spans="1:9" s="88" customFormat="1" ht="12" x14ac:dyDescent="0.2">
      <c r="A29" s="35"/>
      <c r="B29" s="37">
        <v>20</v>
      </c>
      <c r="C29" s="36">
        <v>4.1237528162219039E-4</v>
      </c>
      <c r="D29" s="36">
        <v>1.7080620528897583E-4</v>
      </c>
      <c r="E29" s="36">
        <f t="shared" si="0"/>
        <v>2.9159074345558311E-4</v>
      </c>
      <c r="F29" s="36">
        <f t="shared" si="1"/>
        <v>2.9163326430235319E-4</v>
      </c>
      <c r="G29" s="38">
        <f t="shared" si="2"/>
        <v>5.6083162791598085E-6</v>
      </c>
      <c r="H29" s="35"/>
      <c r="I29" s="87"/>
    </row>
    <row r="30" spans="1:9" s="88" customFormat="1" ht="12" x14ac:dyDescent="0.2">
      <c r="A30" s="35"/>
      <c r="B30" s="37">
        <v>21</v>
      </c>
      <c r="C30" s="36">
        <v>3.7229707294006431E-4</v>
      </c>
      <c r="D30" s="36">
        <v>1.6078624473681025E-4</v>
      </c>
      <c r="E30" s="36">
        <f t="shared" si="0"/>
        <v>2.6654165883843728E-4</v>
      </c>
      <c r="F30" s="36">
        <f t="shared" si="1"/>
        <v>2.6657718737974995E-4</v>
      </c>
      <c r="G30" s="38">
        <f t="shared" si="2"/>
        <v>5.1264712322973693E-6</v>
      </c>
      <c r="H30" s="35"/>
      <c r="I30" s="87"/>
    </row>
    <row r="31" spans="1:9" s="88" customFormat="1" ht="12" x14ac:dyDescent="0.2">
      <c r="A31" s="35"/>
      <c r="B31" s="37">
        <v>22</v>
      </c>
      <c r="C31" s="36">
        <v>4.5296237392544736E-4</v>
      </c>
      <c r="D31" s="36">
        <v>1.105583195135651E-4</v>
      </c>
      <c r="E31" s="36">
        <f t="shared" si="0"/>
        <v>2.8176034671950623E-4</v>
      </c>
      <c r="F31" s="36">
        <f t="shared" si="1"/>
        <v>2.8180004862384352E-4</v>
      </c>
      <c r="G31" s="38">
        <f t="shared" si="2"/>
        <v>5.4192170202416179E-6</v>
      </c>
      <c r="H31" s="35"/>
      <c r="I31" s="87"/>
    </row>
    <row r="32" spans="1:9" s="88" customFormat="1" ht="12" x14ac:dyDescent="0.2">
      <c r="A32" s="35"/>
      <c r="B32" s="37">
        <v>23</v>
      </c>
      <c r="C32" s="36">
        <v>4.8337881793736326E-4</v>
      </c>
      <c r="D32" s="36">
        <v>2.4124482328813368E-4</v>
      </c>
      <c r="E32" s="36">
        <f t="shared" si="0"/>
        <v>3.6231182061274847E-4</v>
      </c>
      <c r="F32" s="36">
        <f t="shared" si="1"/>
        <v>3.623774713982756E-4</v>
      </c>
      <c r="G32" s="38">
        <f t="shared" si="2"/>
        <v>6.9687732449086326E-6</v>
      </c>
      <c r="H32" s="35"/>
      <c r="I32" s="87"/>
    </row>
    <row r="33" spans="1:9" s="88" customFormat="1" ht="12" x14ac:dyDescent="0.2">
      <c r="A33" s="35"/>
      <c r="B33" s="37">
        <v>24</v>
      </c>
      <c r="C33" s="36">
        <v>4.3323627497404704E-4</v>
      </c>
      <c r="D33" s="36">
        <v>1.8097727729737834E-4</v>
      </c>
      <c r="E33" s="36">
        <f t="shared" si="0"/>
        <v>3.0710677613571269E-4</v>
      </c>
      <c r="F33" s="36">
        <f t="shared" si="1"/>
        <v>3.071539430788482E-4</v>
      </c>
      <c r="G33" s="38">
        <f t="shared" si="2"/>
        <v>5.9067891525765859E-6</v>
      </c>
      <c r="H33" s="35"/>
      <c r="I33" s="87"/>
    </row>
    <row r="34" spans="1:9" s="88" customFormat="1" ht="12" x14ac:dyDescent="0.2">
      <c r="A34" s="35"/>
      <c r="B34" s="37">
        <v>25</v>
      </c>
      <c r="C34" s="36">
        <v>2.721499848805653E-4</v>
      </c>
      <c r="D34" s="36">
        <v>2.1117837533435324E-4</v>
      </c>
      <c r="E34" s="36">
        <f t="shared" si="0"/>
        <v>2.4166418010745927E-4</v>
      </c>
      <c r="F34" s="36">
        <f t="shared" si="1"/>
        <v>2.4169338560086414E-4</v>
      </c>
      <c r="G34" s="38">
        <f t="shared" si="2"/>
        <v>4.6479389214093558E-6</v>
      </c>
      <c r="H34" s="35"/>
      <c r="I34" s="87"/>
    </row>
    <row r="35" spans="1:9" s="88" customFormat="1" ht="12" x14ac:dyDescent="0.2">
      <c r="A35" s="35"/>
      <c r="B35" s="37">
        <v>26</v>
      </c>
      <c r="C35" s="36">
        <v>3.5288305455571933E-4</v>
      </c>
      <c r="D35" s="36">
        <v>1.7099003228693288E-4</v>
      </c>
      <c r="E35" s="36">
        <f t="shared" si="0"/>
        <v>2.6193654342132611E-4</v>
      </c>
      <c r="F35" s="36">
        <f t="shared" si="1"/>
        <v>2.6197085478944744E-4</v>
      </c>
      <c r="G35" s="38">
        <f t="shared" si="2"/>
        <v>5.0378883634794036E-6</v>
      </c>
      <c r="H35" s="35"/>
      <c r="I35" s="87"/>
    </row>
    <row r="36" spans="1:9" s="88" customFormat="1" ht="12" x14ac:dyDescent="0.2">
      <c r="A36" s="35"/>
      <c r="B36" s="37">
        <v>27</v>
      </c>
      <c r="C36" s="36">
        <v>4.8412474280867812E-4</v>
      </c>
      <c r="D36" s="36">
        <v>2.514989336445117E-4</v>
      </c>
      <c r="E36" s="36">
        <f t="shared" si="0"/>
        <v>3.6781183822659491E-4</v>
      </c>
      <c r="F36" s="36">
        <f t="shared" si="1"/>
        <v>3.6787949759193922E-4</v>
      </c>
      <c r="G36" s="38">
        <f t="shared" si="2"/>
        <v>7.0745806979299886E-6</v>
      </c>
      <c r="H36" s="35"/>
      <c r="I36" s="87"/>
    </row>
    <row r="37" spans="1:9" s="88" customFormat="1" ht="12" x14ac:dyDescent="0.2">
      <c r="A37" s="35"/>
      <c r="B37" s="37">
        <v>28</v>
      </c>
      <c r="C37" s="36">
        <v>4.1372351160440246E-4</v>
      </c>
      <c r="D37" s="36">
        <v>2.5156220126987261E-4</v>
      </c>
      <c r="E37" s="36">
        <f t="shared" si="0"/>
        <v>3.3264285643713754E-4</v>
      </c>
      <c r="F37" s="36">
        <f t="shared" si="1"/>
        <v>3.326981943443423E-4</v>
      </c>
      <c r="G37" s="38">
        <f t="shared" si="2"/>
        <v>6.3980217315240395E-6</v>
      </c>
      <c r="H37" s="35"/>
      <c r="I37" s="87"/>
    </row>
    <row r="38" spans="1:9" s="88" customFormat="1" ht="12" x14ac:dyDescent="0.2">
      <c r="A38" s="35"/>
      <c r="B38" s="37">
        <v>29</v>
      </c>
      <c r="C38" s="36">
        <v>4.7446471294887438E-4</v>
      </c>
      <c r="D38" s="36">
        <v>1.3084526038209532E-4</v>
      </c>
      <c r="E38" s="36">
        <f t="shared" si="0"/>
        <v>3.0265498666548485E-4</v>
      </c>
      <c r="F38" s="36">
        <f t="shared" si="1"/>
        <v>3.0270079592912945E-4</v>
      </c>
      <c r="G38" s="38">
        <f t="shared" si="2"/>
        <v>5.8211522094842039E-6</v>
      </c>
      <c r="H38" s="35"/>
      <c r="I38" s="87"/>
    </row>
    <row r="39" spans="1:9" s="88" customFormat="1" ht="12" x14ac:dyDescent="0.2">
      <c r="A39" s="35"/>
      <c r="B39" s="37">
        <v>30</v>
      </c>
      <c r="C39" s="36">
        <v>5.0498929422693184E-4</v>
      </c>
      <c r="D39" s="36">
        <v>3.3218912634258579E-4</v>
      </c>
      <c r="E39" s="36">
        <f t="shared" si="0"/>
        <v>4.1858921028475882E-4</v>
      </c>
      <c r="F39" s="36">
        <f t="shared" si="1"/>
        <v>4.1867684320394724E-4</v>
      </c>
      <c r="G39" s="38">
        <f t="shared" si="2"/>
        <v>8.0514453408842002E-6</v>
      </c>
      <c r="H39" s="35"/>
      <c r="I39" s="87"/>
    </row>
    <row r="40" spans="1:9" s="88" customFormat="1" ht="12" x14ac:dyDescent="0.2">
      <c r="A40" s="35"/>
      <c r="B40" s="37">
        <v>31</v>
      </c>
      <c r="C40" s="36">
        <v>6.9723732341708811E-4</v>
      </c>
      <c r="D40" s="36">
        <v>3.1216014822577076E-4</v>
      </c>
      <c r="E40" s="36">
        <f t="shared" si="0"/>
        <v>5.0469873582142943E-4</v>
      </c>
      <c r="F40" s="36">
        <f t="shared" si="1"/>
        <v>5.0482613909710633E-4</v>
      </c>
      <c r="G40" s="38">
        <f t="shared" si="2"/>
        <v>9.7081478582783376E-6</v>
      </c>
      <c r="H40" s="35"/>
      <c r="I40" s="87"/>
    </row>
    <row r="41" spans="1:9" s="88" customFormat="1" ht="12" x14ac:dyDescent="0.2">
      <c r="A41" s="35"/>
      <c r="B41" s="37">
        <v>32</v>
      </c>
      <c r="C41" s="36">
        <v>4.6514920166240703E-4</v>
      </c>
      <c r="D41" s="36">
        <v>3.2233044914731224E-4</v>
      </c>
      <c r="E41" s="36">
        <f t="shared" ref="E41:E72" si="3">(1-$D$5)*C41+$D$5*D41</f>
        <v>3.9373982540485963E-4</v>
      </c>
      <c r="F41" s="36">
        <f t="shared" ref="F41:F72" si="4">-LN(1-E41)</f>
        <v>3.938173612831691E-4</v>
      </c>
      <c r="G41" s="38">
        <f t="shared" ref="G41:G72" si="5">(1-EXP(-F41*$D$6/52))</f>
        <v>7.5733821156553915E-6</v>
      </c>
      <c r="H41" s="35"/>
      <c r="I41" s="87"/>
    </row>
    <row r="42" spans="1:9" s="88" customFormat="1" ht="12" x14ac:dyDescent="0.2">
      <c r="A42" s="35"/>
      <c r="B42" s="37">
        <v>33</v>
      </c>
      <c r="C42" s="36">
        <v>6.3734862970044048E-4</v>
      </c>
      <c r="D42" s="36">
        <v>1.6121718978290289E-4</v>
      </c>
      <c r="E42" s="36">
        <f t="shared" si="3"/>
        <v>3.9928290974167169E-4</v>
      </c>
      <c r="F42" s="36">
        <f t="shared" si="4"/>
        <v>3.9936264438783828E-4</v>
      </c>
      <c r="G42" s="38">
        <f t="shared" si="5"/>
        <v>7.6800213620886737E-6</v>
      </c>
      <c r="H42" s="35"/>
      <c r="I42" s="87"/>
    </row>
    <row r="43" spans="1:9" s="88" customFormat="1" ht="12" x14ac:dyDescent="0.2">
      <c r="A43" s="35"/>
      <c r="B43" s="37">
        <v>34</v>
      </c>
      <c r="C43" s="36">
        <v>4.3529316488499781E-4</v>
      </c>
      <c r="D43" s="36">
        <v>2.9225327273274537E-4</v>
      </c>
      <c r="E43" s="36">
        <f t="shared" si="3"/>
        <v>3.6377321880887159E-4</v>
      </c>
      <c r="F43" s="36">
        <f t="shared" si="4"/>
        <v>3.6383940033676447E-4</v>
      </c>
      <c r="G43" s="38">
        <f t="shared" si="5"/>
        <v>6.9968870666237137E-6</v>
      </c>
      <c r="H43" s="35"/>
      <c r="I43" s="87"/>
    </row>
    <row r="44" spans="1:9" s="88" customFormat="1" ht="12" x14ac:dyDescent="0.2">
      <c r="A44" s="35"/>
      <c r="B44" s="37">
        <v>35</v>
      </c>
      <c r="C44" s="36">
        <v>6.1777782278893412E-4</v>
      </c>
      <c r="D44" s="36">
        <v>3.8306451612901693E-4</v>
      </c>
      <c r="E44" s="36">
        <f t="shared" si="3"/>
        <v>5.0042116945897552E-4</v>
      </c>
      <c r="F44" s="36">
        <f t="shared" si="4"/>
        <v>5.0054642192018416E-4</v>
      </c>
      <c r="G44" s="38">
        <f t="shared" si="5"/>
        <v>9.6258464005183342E-6</v>
      </c>
      <c r="H44" s="35"/>
      <c r="I44" s="87"/>
    </row>
    <row r="45" spans="1:9" s="88" customFormat="1" ht="12" x14ac:dyDescent="0.2">
      <c r="A45" s="35"/>
      <c r="B45" s="37">
        <v>36</v>
      </c>
      <c r="C45" s="36">
        <v>7.4989866234287383E-4</v>
      </c>
      <c r="D45" s="36">
        <v>3.5295778624877538E-4</v>
      </c>
      <c r="E45" s="36">
        <f t="shared" si="3"/>
        <v>5.5142822429582461E-4</v>
      </c>
      <c r="F45" s="36">
        <f t="shared" si="4"/>
        <v>5.5158031675366342E-4</v>
      </c>
      <c r="G45" s="38">
        <f t="shared" si="5"/>
        <v>1.0607257526329406E-5</v>
      </c>
      <c r="H45" s="35"/>
      <c r="I45" s="87"/>
    </row>
    <row r="46" spans="1:9" s="88" customFormat="1" ht="12" x14ac:dyDescent="0.2">
      <c r="A46" s="35"/>
      <c r="B46" s="37">
        <v>37</v>
      </c>
      <c r="C46" s="36">
        <v>6.8961320812122029E-4</v>
      </c>
      <c r="D46" s="36">
        <v>3.0264206522945258E-4</v>
      </c>
      <c r="E46" s="36">
        <f t="shared" si="3"/>
        <v>4.9612763667533644E-4</v>
      </c>
      <c r="F46" s="36">
        <f t="shared" si="4"/>
        <v>4.9625074871242404E-4</v>
      </c>
      <c r="G46" s="38">
        <f t="shared" si="5"/>
        <v>9.5432380921023352E-6</v>
      </c>
      <c r="H46" s="35"/>
      <c r="I46" s="87"/>
    </row>
    <row r="47" spans="1:9" s="88" customFormat="1" ht="12" x14ac:dyDescent="0.2">
      <c r="A47" s="35"/>
      <c r="B47" s="37">
        <v>38</v>
      </c>
      <c r="C47" s="36">
        <v>1.1670624530637497E-3</v>
      </c>
      <c r="D47" s="36">
        <v>4.7428277344419012E-4</v>
      </c>
      <c r="E47" s="36">
        <f t="shared" si="3"/>
        <v>8.206726132539699E-4</v>
      </c>
      <c r="F47" s="36">
        <f t="shared" si="4"/>
        <v>8.2100954937854378E-4</v>
      </c>
      <c r="G47" s="38">
        <f t="shared" si="5"/>
        <v>1.5788520540405138E-5</v>
      </c>
      <c r="H47" s="35"/>
      <c r="I47" s="87"/>
    </row>
    <row r="48" spans="1:9" s="88" customFormat="1" ht="12" x14ac:dyDescent="0.2">
      <c r="A48" s="35"/>
      <c r="B48" s="37">
        <v>39</v>
      </c>
      <c r="C48" s="36">
        <v>1.0160226776261272E-3</v>
      </c>
      <c r="D48" s="36">
        <v>4.3412417970722927E-4</v>
      </c>
      <c r="E48" s="36">
        <f t="shared" si="3"/>
        <v>7.2507342866667823E-4</v>
      </c>
      <c r="F48" s="36">
        <f t="shared" si="4"/>
        <v>7.2533642153893747E-4</v>
      </c>
      <c r="G48" s="38">
        <f t="shared" si="5"/>
        <v>1.3948680053554874E-5</v>
      </c>
      <c r="H48" s="35"/>
      <c r="I48" s="87"/>
    </row>
    <row r="49" spans="1:9" s="88" customFormat="1" ht="12" x14ac:dyDescent="0.2">
      <c r="A49" s="35"/>
      <c r="B49" s="37">
        <v>40</v>
      </c>
      <c r="C49" s="36">
        <v>7.0176866043547559E-4</v>
      </c>
      <c r="D49" s="36">
        <v>8.282242669710449E-4</v>
      </c>
      <c r="E49" s="36">
        <f t="shared" si="3"/>
        <v>7.6499646370326024E-4</v>
      </c>
      <c r="F49" s="36">
        <f t="shared" si="4"/>
        <v>7.6528922281403344E-4</v>
      </c>
      <c r="G49" s="38">
        <f t="shared" si="5"/>
        <v>1.4716992142727037E-5</v>
      </c>
      <c r="H49" s="35"/>
      <c r="I49" s="87"/>
    </row>
    <row r="50" spans="1:9" s="88" customFormat="1" ht="12" x14ac:dyDescent="0.2">
      <c r="A50" s="35"/>
      <c r="B50" s="37">
        <v>41</v>
      </c>
      <c r="C50" s="36">
        <v>1.3943452683859991E-3</v>
      </c>
      <c r="D50" s="36">
        <v>9.6032347738184143E-4</v>
      </c>
      <c r="E50" s="36">
        <f t="shared" si="3"/>
        <v>1.1773343728839203E-3</v>
      </c>
      <c r="F50" s="36">
        <f t="shared" si="4"/>
        <v>1.178027975451582E-3</v>
      </c>
      <c r="G50" s="38">
        <f t="shared" si="5"/>
        <v>2.265412753466034E-5</v>
      </c>
      <c r="H50" s="35"/>
      <c r="I50" s="87"/>
    </row>
    <row r="51" spans="1:9" s="88" customFormat="1" ht="12" x14ac:dyDescent="0.2">
      <c r="A51" s="35"/>
      <c r="B51" s="37">
        <v>42</v>
      </c>
      <c r="C51" s="36">
        <v>1.2536053894839361E-3</v>
      </c>
      <c r="D51" s="36">
        <v>5.6662956592123948E-4</v>
      </c>
      <c r="E51" s="36">
        <f t="shared" si="3"/>
        <v>9.1011747770258777E-4</v>
      </c>
      <c r="F51" s="36">
        <f t="shared" si="4"/>
        <v>9.1053188607353335E-4</v>
      </c>
      <c r="G51" s="38">
        <f t="shared" si="5"/>
        <v>1.7510075275173342E-5</v>
      </c>
      <c r="H51" s="35"/>
      <c r="I51" s="87"/>
    </row>
    <row r="52" spans="1:9" s="88" customFormat="1" ht="12" x14ac:dyDescent="0.2">
      <c r="A52" s="35"/>
      <c r="B52" s="37">
        <v>43</v>
      </c>
      <c r="C52" s="36">
        <v>1.4796824295365552E-3</v>
      </c>
      <c r="D52" s="36">
        <v>7.2893676473562152E-4</v>
      </c>
      <c r="E52" s="36">
        <f t="shared" si="3"/>
        <v>1.1043095971360883E-3</v>
      </c>
      <c r="F52" s="36">
        <f t="shared" si="4"/>
        <v>1.1049197962531667E-3</v>
      </c>
      <c r="G52" s="38">
        <f t="shared" si="5"/>
        <v>2.1248231873327583E-5</v>
      </c>
      <c r="H52" s="35"/>
      <c r="I52" s="87"/>
    </row>
    <row r="53" spans="1:9" s="88" customFormat="1" ht="12" x14ac:dyDescent="0.2">
      <c r="A53" s="35"/>
      <c r="B53" s="37">
        <v>44</v>
      </c>
      <c r="C53" s="36">
        <v>1.2979182209322815E-3</v>
      </c>
      <c r="D53" s="36">
        <v>7.5986302202590839E-4</v>
      </c>
      <c r="E53" s="36">
        <f t="shared" si="3"/>
        <v>1.0288906214790949E-3</v>
      </c>
      <c r="F53" s="36">
        <f t="shared" si="4"/>
        <v>1.0294202927815818E-3</v>
      </c>
      <c r="G53" s="38">
        <f t="shared" si="5"/>
        <v>1.9796348141642994E-5</v>
      </c>
      <c r="H53" s="35"/>
      <c r="I53" s="87"/>
    </row>
    <row r="54" spans="1:9" s="88" customFormat="1" ht="12" x14ac:dyDescent="0.2">
      <c r="A54" s="35"/>
      <c r="B54" s="37">
        <v>45</v>
      </c>
      <c r="C54" s="36">
        <v>1.7805611837662383E-3</v>
      </c>
      <c r="D54" s="36">
        <v>1.1457308850517656E-3</v>
      </c>
      <c r="E54" s="36">
        <f t="shared" si="3"/>
        <v>1.4631460344090019E-3</v>
      </c>
      <c r="F54" s="36">
        <f t="shared" si="4"/>
        <v>1.4642174778143147E-3</v>
      </c>
      <c r="G54" s="38">
        <f t="shared" si="5"/>
        <v>2.8157631985936682E-5</v>
      </c>
      <c r="H54" s="35"/>
      <c r="I54" s="87"/>
    </row>
    <row r="55" spans="1:9" s="88" customFormat="1" ht="12" x14ac:dyDescent="0.2">
      <c r="A55" s="35"/>
      <c r="B55" s="37">
        <v>46</v>
      </c>
      <c r="C55" s="36">
        <v>2.0297699594046259E-3</v>
      </c>
      <c r="D55" s="36">
        <v>1.0556875164950963E-3</v>
      </c>
      <c r="E55" s="36">
        <f t="shared" si="3"/>
        <v>1.5427287379498611E-3</v>
      </c>
      <c r="F55" s="36">
        <f t="shared" si="4"/>
        <v>1.543919969251511E-3</v>
      </c>
      <c r="G55" s="38">
        <f t="shared" si="5"/>
        <v>2.969032787292214E-5</v>
      </c>
      <c r="H55" s="35"/>
      <c r="I55" s="87"/>
    </row>
    <row r="56" spans="1:9" s="88" customFormat="1" ht="12" x14ac:dyDescent="0.2">
      <c r="A56" s="35"/>
      <c r="B56" s="37">
        <v>47</v>
      </c>
      <c r="C56" s="36">
        <v>1.766820749871556E-3</v>
      </c>
      <c r="D56" s="36">
        <v>1.3006808251193602E-3</v>
      </c>
      <c r="E56" s="36">
        <f t="shared" si="3"/>
        <v>1.5337507874954581E-3</v>
      </c>
      <c r="F56" s="36">
        <f t="shared" si="4"/>
        <v>1.534928187280482E-3</v>
      </c>
      <c r="G56" s="38">
        <f t="shared" si="5"/>
        <v>2.9517414107949058E-5</v>
      </c>
      <c r="H56" s="35"/>
      <c r="I56" s="87"/>
    </row>
    <row r="57" spans="1:9" s="88" customFormat="1" ht="12" x14ac:dyDescent="0.2">
      <c r="A57" s="35"/>
      <c r="B57" s="37">
        <v>48</v>
      </c>
      <c r="C57" s="36">
        <v>2.1198213587437786E-3</v>
      </c>
      <c r="D57" s="36">
        <v>1.4855212551636576E-3</v>
      </c>
      <c r="E57" s="36">
        <f t="shared" si="3"/>
        <v>1.8026713069537181E-3</v>
      </c>
      <c r="F57" s="36">
        <f t="shared" si="4"/>
        <v>1.8042980741858319E-3</v>
      </c>
      <c r="G57" s="38">
        <f t="shared" si="5"/>
        <v>3.4697437918174145E-5</v>
      </c>
      <c r="H57" s="35"/>
      <c r="I57" s="87"/>
    </row>
    <row r="58" spans="1:9" s="88" customFormat="1" ht="12" x14ac:dyDescent="0.2">
      <c r="A58" s="35"/>
      <c r="B58" s="37">
        <v>49</v>
      </c>
      <c r="C58" s="36">
        <v>2.5780637709854615E-3</v>
      </c>
      <c r="D58" s="36">
        <v>1.3858319067416858E-3</v>
      </c>
      <c r="E58" s="36">
        <f t="shared" si="3"/>
        <v>1.9819478388635736E-3</v>
      </c>
      <c r="F58" s="36">
        <f t="shared" si="4"/>
        <v>1.983914496453092E-3</v>
      </c>
      <c r="G58" s="38">
        <f t="shared" si="5"/>
        <v>3.8151474068826019E-5</v>
      </c>
      <c r="H58" s="35"/>
      <c r="I58" s="87"/>
    </row>
    <row r="59" spans="1:9" s="88" customFormat="1" ht="12" x14ac:dyDescent="0.2">
      <c r="A59" s="35"/>
      <c r="B59" s="37">
        <v>50</v>
      </c>
      <c r="C59" s="36">
        <v>2.698455366927921E-3</v>
      </c>
      <c r="D59" s="36">
        <v>2.0918367346939304E-3</v>
      </c>
      <c r="E59" s="36">
        <f t="shared" si="3"/>
        <v>2.3951460508109257E-3</v>
      </c>
      <c r="F59" s="36">
        <f t="shared" si="4"/>
        <v>2.3980190014543427E-3</v>
      </c>
      <c r="G59" s="38">
        <f t="shared" si="5"/>
        <v>4.6114686713116804E-5</v>
      </c>
      <c r="H59" s="35"/>
      <c r="I59" s="87"/>
    </row>
    <row r="60" spans="1:9" s="88" customFormat="1" ht="12" x14ac:dyDescent="0.2">
      <c r="A60" s="35"/>
      <c r="B60" s="37">
        <v>51</v>
      </c>
      <c r="C60" s="36">
        <v>2.8094255709560922E-3</v>
      </c>
      <c r="D60" s="36">
        <v>1.7383301804795304E-3</v>
      </c>
      <c r="E60" s="36">
        <f t="shared" si="3"/>
        <v>2.2738778757178113E-3</v>
      </c>
      <c r="F60" s="36">
        <f t="shared" si="4"/>
        <v>2.2764670617545862E-3</v>
      </c>
      <c r="G60" s="38">
        <f t="shared" si="5"/>
        <v>4.3777254474131055E-5</v>
      </c>
      <c r="H60" s="35"/>
      <c r="I60" s="87"/>
    </row>
    <row r="61" spans="1:9" s="88" customFormat="1" ht="12" x14ac:dyDescent="0.2">
      <c r="A61" s="35"/>
      <c r="B61" s="37">
        <v>52</v>
      </c>
      <c r="C61" s="36">
        <v>3.014866410229744E-3</v>
      </c>
      <c r="D61" s="36">
        <v>2.017925736235604E-3</v>
      </c>
      <c r="E61" s="36">
        <f t="shared" si="3"/>
        <v>2.516396073232674E-3</v>
      </c>
      <c r="F61" s="36">
        <f t="shared" si="4"/>
        <v>2.5195675193582148E-3</v>
      </c>
      <c r="G61" s="38">
        <f t="shared" si="5"/>
        <v>4.845204768777478E-5</v>
      </c>
      <c r="H61" s="35"/>
      <c r="I61" s="87"/>
    </row>
    <row r="62" spans="1:9" s="88" customFormat="1" ht="12" x14ac:dyDescent="0.2">
      <c r="A62" s="35"/>
      <c r="B62" s="37">
        <v>53</v>
      </c>
      <c r="C62" s="36">
        <v>3.4827945776850777E-3</v>
      </c>
      <c r="D62" s="36">
        <v>2.4017736174405391E-3</v>
      </c>
      <c r="E62" s="36">
        <f t="shared" si="3"/>
        <v>2.9422840975628084E-3</v>
      </c>
      <c r="F62" s="36">
        <f t="shared" si="4"/>
        <v>2.9466211246846384E-3</v>
      </c>
      <c r="G62" s="38">
        <f t="shared" si="5"/>
        <v>5.6664185383747956E-5</v>
      </c>
      <c r="H62" s="35"/>
      <c r="I62" s="87"/>
    </row>
    <row r="63" spans="1:9" s="88" customFormat="1" ht="12" x14ac:dyDescent="0.2">
      <c r="A63" s="35"/>
      <c r="B63" s="37">
        <v>54</v>
      </c>
      <c r="C63" s="36">
        <v>3.8193499780256879E-3</v>
      </c>
      <c r="D63" s="36">
        <v>2.6030413400004448E-3</v>
      </c>
      <c r="E63" s="36">
        <f t="shared" si="3"/>
        <v>3.2111956590130664E-3</v>
      </c>
      <c r="F63" s="36">
        <f t="shared" si="4"/>
        <v>3.2163626121567415E-3</v>
      </c>
      <c r="G63" s="38">
        <f t="shared" si="5"/>
        <v>6.1851214291586132E-5</v>
      </c>
      <c r="H63" s="35"/>
      <c r="I63" s="87"/>
    </row>
    <row r="64" spans="1:9" s="88" customFormat="1" ht="12" x14ac:dyDescent="0.2">
      <c r="A64" s="35"/>
      <c r="B64" s="37">
        <v>55</v>
      </c>
      <c r="C64" s="36">
        <v>4.1911324460877086E-3</v>
      </c>
      <c r="D64" s="36">
        <v>2.9811947473205036E-3</v>
      </c>
      <c r="E64" s="36">
        <f t="shared" si="3"/>
        <v>3.5861635967041061E-3</v>
      </c>
      <c r="F64" s="36">
        <f t="shared" si="4"/>
        <v>3.5926092962112921E-3</v>
      </c>
      <c r="G64" s="38">
        <f t="shared" si="5"/>
        <v>6.9086253746575288E-5</v>
      </c>
      <c r="H64" s="35"/>
      <c r="I64" s="87"/>
    </row>
    <row r="65" spans="1:9" s="88" customFormat="1" ht="12" x14ac:dyDescent="0.2">
      <c r="A65" s="35"/>
      <c r="B65" s="37">
        <v>56</v>
      </c>
      <c r="C65" s="36">
        <v>5.0737326216746537E-3</v>
      </c>
      <c r="D65" s="36">
        <v>3.0728800231759612E-3</v>
      </c>
      <c r="E65" s="36">
        <f t="shared" si="3"/>
        <v>4.0733063224253074E-3</v>
      </c>
      <c r="F65" s="36">
        <f t="shared" si="4"/>
        <v>4.0816248315317235E-3</v>
      </c>
      <c r="G65" s="38">
        <f t="shared" si="5"/>
        <v>7.8489704743667232E-5</v>
      </c>
      <c r="H65" s="35"/>
      <c r="I65" s="87"/>
    </row>
    <row r="66" spans="1:9" s="88" customFormat="1" ht="12" x14ac:dyDescent="0.2">
      <c r="A66" s="35"/>
      <c r="B66" s="37">
        <v>57</v>
      </c>
      <c r="C66" s="36">
        <v>5.1844234051802163E-3</v>
      </c>
      <c r="D66" s="36">
        <v>4.2447200456644518E-3</v>
      </c>
      <c r="E66" s="36">
        <f t="shared" si="3"/>
        <v>4.714571725422334E-3</v>
      </c>
      <c r="F66" s="36">
        <f t="shared" si="4"/>
        <v>4.7257203732341355E-3</v>
      </c>
      <c r="G66" s="38">
        <f t="shared" si="5"/>
        <v>9.0875108553989392E-5</v>
      </c>
      <c r="H66" s="35"/>
      <c r="I66" s="87"/>
    </row>
    <row r="67" spans="1:9" s="88" customFormat="1" ht="12" x14ac:dyDescent="0.2">
      <c r="A67" s="35"/>
      <c r="B67" s="37">
        <v>58</v>
      </c>
      <c r="C67" s="36">
        <v>6.4583510955750212E-3</v>
      </c>
      <c r="D67" s="36">
        <v>4.0126737956767133E-3</v>
      </c>
      <c r="E67" s="36">
        <f t="shared" si="3"/>
        <v>5.2355124456258673E-3</v>
      </c>
      <c r="F67" s="36">
        <f t="shared" si="4"/>
        <v>5.2492657656979481E-3</v>
      </c>
      <c r="G67" s="38">
        <f t="shared" si="5"/>
        <v>1.0094232355195576E-4</v>
      </c>
      <c r="H67" s="35"/>
      <c r="I67" s="87"/>
    </row>
    <row r="68" spans="1:9" s="88" customFormat="1" ht="12" x14ac:dyDescent="0.2">
      <c r="A68" s="35"/>
      <c r="B68" s="37">
        <v>59</v>
      </c>
      <c r="C68" s="36">
        <v>6.6719584665222431E-3</v>
      </c>
      <c r="D68" s="36">
        <v>4.6043888197068172E-3</v>
      </c>
      <c r="E68" s="36">
        <f t="shared" si="3"/>
        <v>5.6381736431145302E-3</v>
      </c>
      <c r="F68" s="36">
        <f t="shared" si="4"/>
        <v>5.6541281418807333E-3</v>
      </c>
      <c r="G68" s="38">
        <f t="shared" si="5"/>
        <v>1.0872732225397641E-4</v>
      </c>
      <c r="H68" s="35"/>
      <c r="I68" s="87"/>
    </row>
    <row r="69" spans="1:9" s="88" customFormat="1" ht="12" x14ac:dyDescent="0.2">
      <c r="A69" s="35"/>
      <c r="B69" s="37">
        <v>60</v>
      </c>
      <c r="C69" s="36">
        <v>8.0882035333247337E-3</v>
      </c>
      <c r="D69" s="36">
        <v>4.7938940927870766E-3</v>
      </c>
      <c r="E69" s="36">
        <f t="shared" si="3"/>
        <v>6.4410488130559052E-3</v>
      </c>
      <c r="F69" s="36">
        <f t="shared" si="4"/>
        <v>6.4618818739861283E-3</v>
      </c>
      <c r="G69" s="38">
        <f t="shared" si="5"/>
        <v>1.2425923829639807E-4</v>
      </c>
      <c r="H69" s="35"/>
      <c r="I69" s="87"/>
    </row>
    <row r="70" spans="1:9" s="88" customFormat="1" ht="12" x14ac:dyDescent="0.2">
      <c r="A70" s="35"/>
      <c r="B70" s="37">
        <v>61</v>
      </c>
      <c r="C70" s="36">
        <v>9.4387893963311376E-3</v>
      </c>
      <c r="D70" s="36">
        <v>5.31347382876457E-3</v>
      </c>
      <c r="E70" s="36">
        <f t="shared" si="3"/>
        <v>7.3761316125478538E-3</v>
      </c>
      <c r="F70" s="36">
        <f t="shared" si="4"/>
        <v>7.4034697876085931E-3</v>
      </c>
      <c r="G70" s="38">
        <f t="shared" si="5"/>
        <v>1.42364284235863E-4</v>
      </c>
      <c r="H70" s="35"/>
      <c r="I70" s="87"/>
    </row>
    <row r="71" spans="1:9" s="88" customFormat="1" ht="12" x14ac:dyDescent="0.2">
      <c r="A71" s="35"/>
      <c r="B71" s="37">
        <v>62</v>
      </c>
      <c r="C71" s="36">
        <v>1.0056271156635987E-2</v>
      </c>
      <c r="D71" s="36">
        <v>5.7135574860347482E-3</v>
      </c>
      <c r="E71" s="36">
        <f t="shared" si="3"/>
        <v>7.8849143213353678E-3</v>
      </c>
      <c r="F71" s="36">
        <f t="shared" si="4"/>
        <v>7.9161646373669368E-3</v>
      </c>
      <c r="G71" s="38">
        <f t="shared" si="5"/>
        <v>1.5222234833645043E-4</v>
      </c>
      <c r="H71" s="35"/>
      <c r="I71" s="87"/>
    </row>
    <row r="72" spans="1:9" s="88" customFormat="1" ht="12" x14ac:dyDescent="0.2">
      <c r="A72" s="35"/>
      <c r="B72" s="37">
        <v>63</v>
      </c>
      <c r="C72" s="36">
        <v>1.0857859735991959E-2</v>
      </c>
      <c r="D72" s="36">
        <v>6.5901905494317736E-3</v>
      </c>
      <c r="E72" s="36">
        <f t="shared" si="3"/>
        <v>8.7240251427118665E-3</v>
      </c>
      <c r="F72" s="36">
        <f t="shared" si="4"/>
        <v>8.7623022328577379E-3</v>
      </c>
      <c r="G72" s="38">
        <f t="shared" si="5"/>
        <v>1.6849161586340866E-4</v>
      </c>
      <c r="H72" s="35"/>
      <c r="I72" s="87"/>
    </row>
    <row r="73" spans="1:9" s="88" customFormat="1" ht="12" x14ac:dyDescent="0.2">
      <c r="A73" s="35"/>
      <c r="B73" s="37">
        <v>64</v>
      </c>
      <c r="C73" s="36">
        <v>1.171782928334919E-2</v>
      </c>
      <c r="D73" s="36">
        <v>7.483307708021969E-3</v>
      </c>
      <c r="E73" s="36">
        <f t="shared" ref="E73:E104" si="6">(1-$D$5)*C73+$D$5*D73</f>
        <v>9.6005684956855797E-3</v>
      </c>
      <c r="F73" s="36">
        <f t="shared" ref="F73:F104" si="7">-LN(1-E73)</f>
        <v>9.6469510581147049E-3</v>
      </c>
      <c r="G73" s="38">
        <f t="shared" ref="G73:G104" si="8">(1-EXP(-F73*$D$6/52))</f>
        <v>1.8550108212533889E-4</v>
      </c>
      <c r="H73" s="35"/>
      <c r="I73" s="87"/>
    </row>
    <row r="74" spans="1:9" s="88" customFormat="1" ht="12" x14ac:dyDescent="0.2">
      <c r="A74" s="35"/>
      <c r="B74" s="37">
        <v>65</v>
      </c>
      <c r="C74" s="36">
        <v>1.3719321756709202E-2</v>
      </c>
      <c r="D74" s="36">
        <v>8.6013584513221497E-3</v>
      </c>
      <c r="E74" s="36">
        <f t="shared" si="6"/>
        <v>1.1160340104015676E-2</v>
      </c>
      <c r="F74" s="36">
        <f t="shared" si="7"/>
        <v>1.1223083964952772E-2</v>
      </c>
      <c r="G74" s="38">
        <f t="shared" si="8"/>
        <v>2.1580524848419103E-4</v>
      </c>
      <c r="H74" s="35"/>
      <c r="I74" s="87"/>
    </row>
    <row r="75" spans="1:9" s="88" customFormat="1" ht="12" x14ac:dyDescent="0.2">
      <c r="A75" s="35"/>
      <c r="B75" s="37">
        <v>66</v>
      </c>
      <c r="C75" s="36">
        <v>1.5453174118812085E-2</v>
      </c>
      <c r="D75" s="36">
        <v>1.0784881497426735E-2</v>
      </c>
      <c r="E75" s="36">
        <f t="shared" si="6"/>
        <v>1.311902780811941E-2</v>
      </c>
      <c r="F75" s="36">
        <f t="shared" si="7"/>
        <v>1.3205842371156528E-2</v>
      </c>
      <c r="G75" s="38">
        <f t="shared" si="8"/>
        <v>2.5392626240561267E-4</v>
      </c>
      <c r="H75" s="35"/>
      <c r="I75" s="87"/>
    </row>
    <row r="76" spans="1:9" s="88" customFormat="1" ht="12" x14ac:dyDescent="0.2">
      <c r="A76" s="35"/>
      <c r="B76" s="37">
        <v>67</v>
      </c>
      <c r="C76" s="36">
        <v>1.606998748552646E-2</v>
      </c>
      <c r="D76" s="36">
        <v>1.1786148238153049E-2</v>
      </c>
      <c r="E76" s="36">
        <f t="shared" si="6"/>
        <v>1.3928067861839755E-2</v>
      </c>
      <c r="F76" s="36">
        <f t="shared" si="7"/>
        <v>1.4025973553499913E-2</v>
      </c>
      <c r="G76" s="38">
        <f t="shared" si="8"/>
        <v>2.6969388670794459E-4</v>
      </c>
      <c r="H76" s="35"/>
      <c r="I76" s="87"/>
    </row>
    <row r="77" spans="1:9" s="88" customFormat="1" ht="12" x14ac:dyDescent="0.2">
      <c r="A77" s="35"/>
      <c r="B77" s="37">
        <v>68</v>
      </c>
      <c r="C77" s="36">
        <v>1.6807921356995936E-2</v>
      </c>
      <c r="D77" s="36">
        <v>1.0909538021304899E-2</v>
      </c>
      <c r="E77" s="36">
        <f t="shared" si="6"/>
        <v>1.3858729689150417E-2</v>
      </c>
      <c r="F77" s="36">
        <f t="shared" si="7"/>
        <v>1.3955658465220552E-2</v>
      </c>
      <c r="G77" s="38">
        <f t="shared" si="8"/>
        <v>2.6834203724146466E-4</v>
      </c>
      <c r="H77" s="35"/>
      <c r="I77" s="87"/>
    </row>
    <row r="78" spans="1:9" s="88" customFormat="1" ht="12" x14ac:dyDescent="0.2">
      <c r="A78" s="35"/>
      <c r="B78" s="37">
        <v>69</v>
      </c>
      <c r="C78" s="36">
        <v>1.9537436678635722E-2</v>
      </c>
      <c r="D78" s="36">
        <v>1.1764439974233487E-2</v>
      </c>
      <c r="E78" s="36">
        <f>(1-$D$5)*C78+$D$5*D78</f>
        <v>1.5650938326434605E-2</v>
      </c>
      <c r="F78" s="36">
        <f t="shared" si="7"/>
        <v>1.5774707361209547E-2</v>
      </c>
      <c r="G78" s="38">
        <f t="shared" si="8"/>
        <v>3.0331374802783362E-4</v>
      </c>
      <c r="H78" s="35"/>
      <c r="I78" s="87"/>
    </row>
    <row r="79" spans="1:9" s="88" customFormat="1" ht="12" x14ac:dyDescent="0.2">
      <c r="A79" s="35"/>
      <c r="B79" s="37">
        <v>70</v>
      </c>
      <c r="C79" s="36">
        <v>2.2269627729755714E-2</v>
      </c>
      <c r="D79" s="36">
        <v>1.4008645335407022E-2</v>
      </c>
      <c r="E79" s="36">
        <f t="shared" si="6"/>
        <v>1.8139136532581368E-2</v>
      </c>
      <c r="F79" s="36">
        <f>-LN(1-E79)</f>
        <v>1.8305667562930117E-2</v>
      </c>
      <c r="G79" s="38">
        <f t="shared" si="8"/>
        <v>3.5197011249965549E-4</v>
      </c>
      <c r="H79" s="35"/>
      <c r="I79" s="87"/>
    </row>
    <row r="80" spans="1:9" s="88" customFormat="1" ht="12" x14ac:dyDescent="0.2">
      <c r="A80" s="35"/>
      <c r="B80" s="37">
        <v>71</v>
      </c>
      <c r="C80" s="36">
        <v>2.2839918780189428E-2</v>
      </c>
      <c r="D80" s="36">
        <v>1.5692232750721957E-2</v>
      </c>
      <c r="E80" s="36">
        <f t="shared" si="6"/>
        <v>1.9266075765455692E-2</v>
      </c>
      <c r="F80" s="36">
        <f t="shared" si="7"/>
        <v>1.9454085324754958E-2</v>
      </c>
      <c r="G80" s="38">
        <f t="shared" si="8"/>
        <v>3.7404705242793934E-4</v>
      </c>
      <c r="H80" s="35"/>
      <c r="I80" s="87"/>
    </row>
    <row r="81" spans="1:9" s="88" customFormat="1" ht="12" x14ac:dyDescent="0.2">
      <c r="A81" s="35"/>
      <c r="B81" s="37">
        <v>72</v>
      </c>
      <c r="C81" s="36">
        <v>2.4922560660815662E-2</v>
      </c>
      <c r="D81" s="36">
        <v>1.6201630767780584E-2</v>
      </c>
      <c r="E81" s="36">
        <f t="shared" si="6"/>
        <v>2.0562095714298123E-2</v>
      </c>
      <c r="F81" s="36">
        <f t="shared" si="7"/>
        <v>2.0776438925433495E-2</v>
      </c>
      <c r="G81" s="38">
        <f t="shared" si="8"/>
        <v>3.9946709417792992E-4</v>
      </c>
      <c r="H81" s="35"/>
      <c r="I81" s="87"/>
    </row>
    <row r="82" spans="1:9" s="88" customFormat="1" ht="12" x14ac:dyDescent="0.2">
      <c r="A82" s="35"/>
      <c r="B82" s="37">
        <v>73</v>
      </c>
      <c r="C82" s="36">
        <v>2.8656898172047307E-2</v>
      </c>
      <c r="D82" s="36">
        <v>1.6684033392020847E-2</v>
      </c>
      <c r="E82" s="36">
        <f t="shared" si="6"/>
        <v>2.2670465782034077E-2</v>
      </c>
      <c r="F82" s="36">
        <f t="shared" si="7"/>
        <v>2.2931391877079172E-2</v>
      </c>
      <c r="G82" s="38">
        <f t="shared" si="8"/>
        <v>4.4089108427736168E-4</v>
      </c>
      <c r="H82" s="35"/>
      <c r="I82" s="87"/>
    </row>
    <row r="83" spans="1:9" s="88" customFormat="1" ht="12" x14ac:dyDescent="0.2">
      <c r="A83" s="35"/>
      <c r="B83" s="37">
        <v>74</v>
      </c>
      <c r="C83" s="36">
        <v>3.0810530905919564E-2</v>
      </c>
      <c r="D83" s="36">
        <v>1.9135200974421451E-2</v>
      </c>
      <c r="E83" s="36">
        <f t="shared" si="6"/>
        <v>2.4972865940170508E-2</v>
      </c>
      <c r="F83" s="36">
        <f t="shared" si="7"/>
        <v>2.5289978566578331E-2</v>
      </c>
      <c r="G83" s="38">
        <f t="shared" si="8"/>
        <v>4.8622749474513949E-4</v>
      </c>
      <c r="H83" s="35"/>
      <c r="I83" s="87"/>
    </row>
    <row r="84" spans="1:9" s="88" customFormat="1" ht="12" x14ac:dyDescent="0.2">
      <c r="A84" s="35"/>
      <c r="B84" s="37">
        <v>75</v>
      </c>
      <c r="C84" s="36">
        <v>3.2029020148193976E-2</v>
      </c>
      <c r="D84" s="36">
        <v>2.2228017236026743E-2</v>
      </c>
      <c r="E84" s="36">
        <f t="shared" si="6"/>
        <v>2.7128518692110359E-2</v>
      </c>
      <c r="F84" s="36">
        <f t="shared" si="7"/>
        <v>2.7503290506874806E-2</v>
      </c>
      <c r="G84" s="38">
        <f t="shared" si="8"/>
        <v>5.2876958488712322E-4</v>
      </c>
      <c r="H84" s="35"/>
      <c r="I84" s="87"/>
    </row>
    <row r="85" spans="1:9" s="88" customFormat="1" ht="12" x14ac:dyDescent="0.2">
      <c r="A85" s="35"/>
      <c r="B85" s="37">
        <v>76</v>
      </c>
      <c r="C85" s="36">
        <v>3.8259859103783822E-2</v>
      </c>
      <c r="D85" s="36">
        <v>2.5120969278248362E-2</v>
      </c>
      <c r="E85" s="36">
        <f t="shared" si="6"/>
        <v>3.1690414191016092E-2</v>
      </c>
      <c r="F85" s="36">
        <f t="shared" si="7"/>
        <v>3.2203422786487627E-2</v>
      </c>
      <c r="G85" s="38">
        <f t="shared" si="8"/>
        <v>6.1910486749350291E-4</v>
      </c>
      <c r="H85" s="35"/>
      <c r="I85" s="87"/>
    </row>
    <row r="86" spans="1:9" s="88" customFormat="1" ht="12" x14ac:dyDescent="0.2">
      <c r="A86" s="35"/>
      <c r="B86" s="37">
        <v>77</v>
      </c>
      <c r="C86" s="36">
        <v>4.2485387624412896E-2</v>
      </c>
      <c r="D86" s="36">
        <v>2.8178371829444604E-2</v>
      </c>
      <c r="E86" s="36">
        <f t="shared" si="6"/>
        <v>3.533187972692875E-2</v>
      </c>
      <c r="F86" s="36">
        <f t="shared" si="7"/>
        <v>3.5971153611572167E-2</v>
      </c>
      <c r="G86" s="38">
        <f t="shared" si="8"/>
        <v>6.9151374815423772E-4</v>
      </c>
      <c r="H86" s="35"/>
      <c r="I86" s="87"/>
    </row>
    <row r="87" spans="1:9" s="88" customFormat="1" ht="12" x14ac:dyDescent="0.2">
      <c r="A87" s="35"/>
      <c r="B87" s="37">
        <v>78</v>
      </c>
      <c r="C87" s="36">
        <v>4.4039244140193667E-2</v>
      </c>
      <c r="D87" s="36">
        <v>3.0885546529397567E-2</v>
      </c>
      <c r="E87" s="36">
        <f t="shared" si="6"/>
        <v>3.7462395334795617E-2</v>
      </c>
      <c r="F87" s="36">
        <f t="shared" si="7"/>
        <v>3.8182143801371346E-2</v>
      </c>
      <c r="G87" s="38">
        <f t="shared" si="8"/>
        <v>7.3400248446708893E-4</v>
      </c>
      <c r="H87" s="35"/>
      <c r="I87" s="87"/>
    </row>
    <row r="88" spans="1:9" s="88" customFormat="1" ht="12" x14ac:dyDescent="0.2">
      <c r="A88" s="35"/>
      <c r="B88" s="37">
        <v>79</v>
      </c>
      <c r="C88" s="36">
        <v>4.97640497640498E-2</v>
      </c>
      <c r="D88" s="36">
        <v>3.4899161756162367E-2</v>
      </c>
      <c r="E88" s="36">
        <f t="shared" si="6"/>
        <v>4.2331605760106084E-2</v>
      </c>
      <c r="F88" s="36">
        <f t="shared" si="7"/>
        <v>4.3253704732562799E-2</v>
      </c>
      <c r="G88" s="38">
        <f t="shared" si="8"/>
        <v>8.3145616269242328E-4</v>
      </c>
      <c r="H88" s="35"/>
      <c r="I88" s="87"/>
    </row>
    <row r="89" spans="1:9" s="88" customFormat="1" ht="12" x14ac:dyDescent="0.2">
      <c r="A89" s="35"/>
      <c r="B89" s="37">
        <v>80</v>
      </c>
      <c r="C89" s="36">
        <v>5.4384441743358214E-2</v>
      </c>
      <c r="D89" s="36">
        <v>4.0159951842456021E-2</v>
      </c>
      <c r="E89" s="36">
        <f t="shared" si="6"/>
        <v>4.7272196792907117E-2</v>
      </c>
      <c r="F89" s="36">
        <f t="shared" si="7"/>
        <v>4.8426037104291449E-2</v>
      </c>
      <c r="G89" s="38">
        <f t="shared" si="8"/>
        <v>9.3083644703684243E-4</v>
      </c>
      <c r="H89" s="35"/>
      <c r="I89" s="87"/>
    </row>
    <row r="90" spans="1:9" s="88" customFormat="1" ht="12" x14ac:dyDescent="0.2">
      <c r="A90" s="35"/>
      <c r="B90" s="37">
        <v>81</v>
      </c>
      <c r="C90" s="36">
        <v>6.4692056263542574E-2</v>
      </c>
      <c r="D90" s="36">
        <v>4.4109961325389357E-2</v>
      </c>
      <c r="E90" s="36">
        <f t="shared" si="6"/>
        <v>5.4401008794465966E-2</v>
      </c>
      <c r="F90" s="36">
        <f t="shared" si="7"/>
        <v>5.5936699160891362E-2</v>
      </c>
      <c r="G90" s="38">
        <f t="shared" si="8"/>
        <v>1.0751273890622359E-3</v>
      </c>
      <c r="H90" s="35"/>
      <c r="I90" s="87"/>
    </row>
    <row r="91" spans="1:9" s="88" customFormat="1" ht="12" x14ac:dyDescent="0.2">
      <c r="A91" s="35"/>
      <c r="B91" s="37">
        <v>82</v>
      </c>
      <c r="C91" s="36">
        <v>7.0756846961814057E-2</v>
      </c>
      <c r="D91" s="36">
        <v>4.9753963914707544E-2</v>
      </c>
      <c r="E91" s="36">
        <f t="shared" si="6"/>
        <v>6.0255405438260801E-2</v>
      </c>
      <c r="F91" s="36">
        <f t="shared" si="7"/>
        <v>6.214714855041354E-2</v>
      </c>
      <c r="G91" s="38">
        <f t="shared" si="8"/>
        <v>1.1944235797628489E-3</v>
      </c>
      <c r="H91" s="35"/>
      <c r="I91" s="87"/>
    </row>
    <row r="92" spans="1:9" s="88" customFormat="1" ht="12" x14ac:dyDescent="0.2">
      <c r="A92" s="35"/>
      <c r="B92" s="37">
        <v>83</v>
      </c>
      <c r="C92" s="36">
        <v>7.8257378884874607E-2</v>
      </c>
      <c r="D92" s="36">
        <v>5.5548249219135259E-2</v>
      </c>
      <c r="E92" s="36">
        <f t="shared" si="6"/>
        <v>6.6902814052004933E-2</v>
      </c>
      <c r="F92" s="36">
        <f t="shared" si="7"/>
        <v>6.924591855638032E-2</v>
      </c>
      <c r="G92" s="38">
        <f t="shared" si="8"/>
        <v>1.3307660244714636E-3</v>
      </c>
      <c r="H92" s="35"/>
      <c r="I92" s="87"/>
    </row>
    <row r="93" spans="1:9" s="88" customFormat="1" ht="12" x14ac:dyDescent="0.2">
      <c r="A93" s="35"/>
      <c r="B93" s="37">
        <v>84</v>
      </c>
      <c r="C93" s="36">
        <v>8.6941572879180362E-2</v>
      </c>
      <c r="D93" s="36">
        <v>6.6856973768950945E-2</v>
      </c>
      <c r="E93" s="36">
        <f t="shared" si="6"/>
        <v>7.6899273324065653E-2</v>
      </c>
      <c r="F93" s="36">
        <f t="shared" si="7"/>
        <v>8.0016920773759173E-2</v>
      </c>
      <c r="G93" s="38">
        <f t="shared" si="8"/>
        <v>1.5376036123765369E-3</v>
      </c>
      <c r="H93" s="35"/>
      <c r="I93" s="87"/>
    </row>
    <row r="94" spans="1:9" s="88" customFormat="1" ht="12" x14ac:dyDescent="0.2">
      <c r="A94" s="35"/>
      <c r="B94" s="37">
        <v>85</v>
      </c>
      <c r="C94" s="36">
        <v>0.10727017121052362</v>
      </c>
      <c r="D94" s="36">
        <v>7.2001492258906952E-2</v>
      </c>
      <c r="E94" s="36">
        <f t="shared" si="6"/>
        <v>8.9635831734715288E-2</v>
      </c>
      <c r="F94" s="36">
        <f t="shared" si="7"/>
        <v>9.3910574616958328E-2</v>
      </c>
      <c r="G94" s="38">
        <f t="shared" si="8"/>
        <v>1.8043428015566132E-3</v>
      </c>
      <c r="H94" s="35"/>
      <c r="I94" s="87"/>
    </row>
    <row r="95" spans="1:9" s="88" customFormat="1" ht="12" x14ac:dyDescent="0.2">
      <c r="A95" s="35"/>
      <c r="B95" s="37">
        <v>86</v>
      </c>
      <c r="C95" s="36">
        <v>0.12373105368240489</v>
      </c>
      <c r="D95" s="36">
        <v>8.6713567839195926E-2</v>
      </c>
      <c r="E95" s="36">
        <f t="shared" si="6"/>
        <v>0.10522231076080041</v>
      </c>
      <c r="F95" s="36">
        <f t="shared" si="7"/>
        <v>0.11117998347317073</v>
      </c>
      <c r="G95" s="38">
        <f t="shared" si="8"/>
        <v>2.1357925475884443E-3</v>
      </c>
      <c r="H95" s="35"/>
      <c r="I95" s="87"/>
    </row>
    <row r="96" spans="1:9" s="88" customFormat="1" ht="12" x14ac:dyDescent="0.2">
      <c r="A96" s="35"/>
      <c r="B96" s="37">
        <v>87</v>
      </c>
      <c r="C96" s="36">
        <v>0.13340393440518594</v>
      </c>
      <c r="D96" s="36">
        <v>0.1002729113478299</v>
      </c>
      <c r="E96" s="36">
        <f t="shared" si="6"/>
        <v>0.11683842287650792</v>
      </c>
      <c r="F96" s="36">
        <f t="shared" si="7"/>
        <v>0.12424710856835249</v>
      </c>
      <c r="G96" s="38">
        <f t="shared" si="8"/>
        <v>2.386515206165396E-3</v>
      </c>
      <c r="H96" s="35"/>
      <c r="I96" s="87"/>
    </row>
    <row r="97" spans="1:9" s="88" customFormat="1" ht="12" x14ac:dyDescent="0.2">
      <c r="A97" s="35"/>
      <c r="B97" s="37">
        <v>88</v>
      </c>
      <c r="C97" s="36">
        <v>0.14612649977781067</v>
      </c>
      <c r="D97" s="36">
        <v>0.11494618395303324</v>
      </c>
      <c r="E97" s="36">
        <f t="shared" si="6"/>
        <v>0.13053634186542196</v>
      </c>
      <c r="F97" s="36">
        <f t="shared" si="7"/>
        <v>0.13987874234124442</v>
      </c>
      <c r="G97" s="38">
        <f t="shared" si="8"/>
        <v>2.6863610712308805E-3</v>
      </c>
      <c r="H97" s="35"/>
      <c r="I97" s="87"/>
    </row>
    <row r="98" spans="1:9" s="88" customFormat="1" ht="12" x14ac:dyDescent="0.2">
      <c r="A98" s="35"/>
      <c r="B98" s="37">
        <v>89</v>
      </c>
      <c r="C98" s="36">
        <v>0.17052649839535083</v>
      </c>
      <c r="D98" s="36">
        <v>0.12758077443962301</v>
      </c>
      <c r="E98" s="36">
        <f t="shared" si="6"/>
        <v>0.14905363641748692</v>
      </c>
      <c r="F98" s="36">
        <f t="shared" si="7"/>
        <v>0.16140617991269132</v>
      </c>
      <c r="G98" s="38">
        <f t="shared" si="8"/>
        <v>3.0991526793431312E-3</v>
      </c>
      <c r="H98" s="35"/>
      <c r="I98" s="87"/>
    </row>
    <row r="99" spans="1:9" s="88" customFormat="1" ht="12" x14ac:dyDescent="0.2">
      <c r="A99" s="35"/>
      <c r="B99" s="37">
        <v>90</v>
      </c>
      <c r="C99" s="36">
        <v>0.19863013698630139</v>
      </c>
      <c r="D99" s="36">
        <v>0.1367654047204182</v>
      </c>
      <c r="E99" s="36">
        <f t="shared" si="6"/>
        <v>0.1676977708533598</v>
      </c>
      <c r="F99" s="36">
        <f t="shared" si="7"/>
        <v>0.18355964793661764</v>
      </c>
      <c r="G99" s="38">
        <f t="shared" si="8"/>
        <v>3.5237701281055633E-3</v>
      </c>
      <c r="H99" s="35"/>
      <c r="I99" s="87"/>
    </row>
    <row r="100" spans="1:9" s="88" customFormat="1" ht="12" x14ac:dyDescent="0.2">
      <c r="A100" s="35"/>
      <c r="B100" s="37">
        <v>91</v>
      </c>
      <c r="C100" s="36">
        <v>0.20356234096692116</v>
      </c>
      <c r="D100" s="36">
        <v>0.16092924251321195</v>
      </c>
      <c r="E100" s="36">
        <f t="shared" si="6"/>
        <v>0.18224579174006655</v>
      </c>
      <c r="F100" s="36">
        <f t="shared" si="7"/>
        <v>0.20119346643205677</v>
      </c>
      <c r="G100" s="38">
        <f t="shared" si="8"/>
        <v>3.8616297805348365E-3</v>
      </c>
      <c r="H100" s="35"/>
      <c r="I100" s="87"/>
    </row>
    <row r="101" spans="1:9" s="88" customFormat="1" ht="12" x14ac:dyDescent="0.2">
      <c r="A101" s="35"/>
      <c r="B101" s="37">
        <v>92</v>
      </c>
      <c r="C101" s="36">
        <v>0.22552633734742356</v>
      </c>
      <c r="D101" s="36">
        <v>0.17652976424791145</v>
      </c>
      <c r="E101" s="36">
        <f t="shared" si="6"/>
        <v>0.2010280507976675</v>
      </c>
      <c r="F101" s="36">
        <f t="shared" si="7"/>
        <v>0.22442944121345193</v>
      </c>
      <c r="G101" s="38">
        <f t="shared" si="8"/>
        <v>4.3066504616787737E-3</v>
      </c>
      <c r="H101" s="35"/>
      <c r="I101" s="87"/>
    </row>
    <row r="102" spans="1:9" s="88" customFormat="1" ht="12" x14ac:dyDescent="0.2">
      <c r="A102" s="35"/>
      <c r="B102" s="37">
        <v>93</v>
      </c>
      <c r="C102" s="36">
        <v>0.24159086101121219</v>
      </c>
      <c r="D102" s="36">
        <v>0.20040367557231631</v>
      </c>
      <c r="E102" s="36">
        <f t="shared" si="6"/>
        <v>0.22099726829176425</v>
      </c>
      <c r="F102" s="36">
        <f t="shared" si="7"/>
        <v>0.24974072643174033</v>
      </c>
      <c r="G102" s="38">
        <f t="shared" si="8"/>
        <v>4.791191724786148E-3</v>
      </c>
      <c r="H102" s="35"/>
      <c r="I102" s="87"/>
    </row>
    <row r="103" spans="1:9" s="88" customFormat="1" ht="12" x14ac:dyDescent="0.2">
      <c r="A103" s="35"/>
      <c r="B103" s="37">
        <v>94</v>
      </c>
      <c r="C103" s="36">
        <v>0.29665271966527196</v>
      </c>
      <c r="D103" s="36">
        <v>0.23322704928922544</v>
      </c>
      <c r="E103" s="36">
        <f t="shared" si="6"/>
        <v>0.2649398844772487</v>
      </c>
      <c r="F103" s="36">
        <f t="shared" si="7"/>
        <v>0.30780299328703337</v>
      </c>
      <c r="G103" s="38">
        <f t="shared" si="8"/>
        <v>5.9018038608151802E-3</v>
      </c>
      <c r="H103" s="35"/>
      <c r="I103" s="87"/>
    </row>
    <row r="104" spans="1:9" s="88" customFormat="1" ht="12" x14ac:dyDescent="0.2">
      <c r="A104" s="35"/>
      <c r="B104" s="37">
        <v>95</v>
      </c>
      <c r="C104" s="36">
        <v>0.30696014277215944</v>
      </c>
      <c r="D104" s="36">
        <v>0.2635363423720003</v>
      </c>
      <c r="E104" s="36">
        <f t="shared" si="6"/>
        <v>0.28524824257207987</v>
      </c>
      <c r="F104" s="36">
        <f t="shared" si="7"/>
        <v>0.33581998898187115</v>
      </c>
      <c r="G104" s="38">
        <f t="shared" si="8"/>
        <v>6.4372681523059416E-3</v>
      </c>
      <c r="H104" s="35"/>
      <c r="I104" s="87"/>
    </row>
    <row r="105" spans="1:9" s="88" customFormat="1" ht="12" x14ac:dyDescent="0.2">
      <c r="A105" s="35"/>
      <c r="B105" s="37">
        <v>96</v>
      </c>
      <c r="C105" s="36">
        <v>0.33276108726752507</v>
      </c>
      <c r="D105" s="36">
        <v>0.28290789318903653</v>
      </c>
      <c r="E105" s="36">
        <f t="shared" ref="E105:E108" si="9">(1-$D$5)*C105+$D$5*D105</f>
        <v>0.3078344902282808</v>
      </c>
      <c r="F105" s="36">
        <f t="shared" ref="F105:F108" si="10">-LN(1-E105)</f>
        <v>0.36793017599178762</v>
      </c>
      <c r="G105" s="38">
        <f t="shared" ref="G105:G108" si="11">(1-EXP(-F105*$D$6/52))</f>
        <v>7.0506073233544964E-3</v>
      </c>
      <c r="H105" s="35"/>
      <c r="I105" s="87"/>
    </row>
    <row r="106" spans="1:9" s="88" customFormat="1" ht="12" x14ac:dyDescent="0.2">
      <c r="A106" s="35"/>
      <c r="B106" s="37">
        <v>97</v>
      </c>
      <c r="C106" s="36">
        <v>0.36449399656946824</v>
      </c>
      <c r="D106" s="36">
        <v>0.28953412073490814</v>
      </c>
      <c r="E106" s="36">
        <f t="shared" si="9"/>
        <v>0.32701405865218819</v>
      </c>
      <c r="F106" s="36">
        <f t="shared" si="10"/>
        <v>0.39603083908336689</v>
      </c>
      <c r="G106" s="38">
        <f t="shared" si="11"/>
        <v>7.5870496018137779E-3</v>
      </c>
      <c r="H106" s="35"/>
      <c r="I106" s="87"/>
    </row>
    <row r="107" spans="1:9" s="88" customFormat="1" ht="12" x14ac:dyDescent="0.2">
      <c r="A107" s="35"/>
      <c r="B107" s="37">
        <v>98</v>
      </c>
      <c r="C107" s="36">
        <v>0.37584345479082326</v>
      </c>
      <c r="D107" s="36">
        <v>0.31563149388132072</v>
      </c>
      <c r="E107" s="36">
        <f t="shared" si="9"/>
        <v>0.34573747433607199</v>
      </c>
      <c r="F107" s="36">
        <f t="shared" si="10"/>
        <v>0.42424659268227199</v>
      </c>
      <c r="G107" s="38">
        <f t="shared" si="11"/>
        <v>8.1253973642375632E-3</v>
      </c>
      <c r="H107" s="35"/>
      <c r="I107" s="87"/>
    </row>
    <row r="108" spans="1:9" s="88" customFormat="1" ht="12" x14ac:dyDescent="0.2">
      <c r="A108" s="35"/>
      <c r="B108" s="39">
        <v>99</v>
      </c>
      <c r="C108" s="40">
        <v>0.37584345479082326</v>
      </c>
      <c r="D108" s="40">
        <v>0.31563149388132072</v>
      </c>
      <c r="E108" s="40">
        <f t="shared" si="9"/>
        <v>0.34573747433607199</v>
      </c>
      <c r="F108" s="40">
        <f t="shared" si="10"/>
        <v>0.42424659268227199</v>
      </c>
      <c r="G108" s="41">
        <f t="shared" si="11"/>
        <v>8.1253973642375632E-3</v>
      </c>
      <c r="H108" s="35"/>
      <c r="I108" s="87"/>
    </row>
    <row r="109" spans="1:9" x14ac:dyDescent="0.25">
      <c r="A109" s="30"/>
      <c r="B109" s="30"/>
      <c r="C109" s="30"/>
      <c r="D109" s="30"/>
      <c r="E109" s="30"/>
      <c r="F109" s="30"/>
      <c r="G109" s="31"/>
      <c r="H109" s="31"/>
      <c r="I109" s="83"/>
    </row>
    <row r="110" spans="1:9" x14ac:dyDescent="0.25">
      <c r="A110" s="89"/>
      <c r="B110" s="89"/>
      <c r="C110" s="89"/>
      <c r="D110" s="89"/>
      <c r="E110" s="89"/>
      <c r="F110" s="89"/>
      <c r="G110" s="90"/>
      <c r="H110" s="90"/>
    </row>
  </sheetData>
  <autoFilter ref="B8:B108" xr:uid="{264D9254-0409-43B8-AF32-CF09744D22BD}"/>
  <mergeCells count="4">
    <mergeCell ref="B5:C5"/>
    <mergeCell ref="B6:C6"/>
    <mergeCell ref="B3:F3"/>
    <mergeCell ref="B2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58172-5D25-4D48-BD0D-B9F0D9718217}">
  <sheetPr>
    <tabColor rgb="FF005A55"/>
  </sheetPr>
  <dimension ref="A1:H6"/>
  <sheetViews>
    <sheetView showGridLines="0" showRowColHeaders="0" tabSelected="1" zoomScaleNormal="100" workbookViewId="0">
      <selection activeCell="D14" sqref="D14"/>
    </sheetView>
  </sheetViews>
  <sheetFormatPr defaultColWidth="8.625" defaultRowHeight="15" x14ac:dyDescent="0.25"/>
  <cols>
    <col min="1" max="1" width="8.625" style="117"/>
    <col min="2" max="2" width="7.5" style="117" customWidth="1"/>
    <col min="3" max="3" width="13.625" style="117" customWidth="1"/>
    <col min="4" max="4" width="78.625" style="117" bestFit="1" customWidth="1"/>
    <col min="5" max="8" width="8.625" style="117"/>
    <col min="9" max="16384" width="8.625" style="118"/>
  </cols>
  <sheetData>
    <row r="1" spans="2:4" ht="14.45" customHeight="1" x14ac:dyDescent="0.25"/>
    <row r="2" spans="2:4" ht="23.25" x14ac:dyDescent="0.25">
      <c r="B2" s="177" t="s">
        <v>94</v>
      </c>
      <c r="C2" s="178"/>
      <c r="D2" s="178"/>
    </row>
    <row r="3" spans="2:4" ht="23.1" customHeight="1" x14ac:dyDescent="0.25">
      <c r="B3" s="125" t="s">
        <v>91</v>
      </c>
      <c r="C3" s="126" t="s">
        <v>97</v>
      </c>
      <c r="D3" s="127" t="s">
        <v>98</v>
      </c>
    </row>
    <row r="4" spans="2:4" ht="23.1" customHeight="1" x14ac:dyDescent="0.25">
      <c r="B4" s="119" t="s">
        <v>99</v>
      </c>
      <c r="C4" s="120" t="s">
        <v>100</v>
      </c>
      <c r="D4" s="121" t="s">
        <v>101</v>
      </c>
    </row>
    <row r="5" spans="2:4" ht="23.1" customHeight="1" x14ac:dyDescent="0.25">
      <c r="B5" s="122" t="s">
        <v>92</v>
      </c>
      <c r="C5" s="123">
        <v>45273</v>
      </c>
      <c r="D5" s="124" t="s">
        <v>95</v>
      </c>
    </row>
    <row r="6" spans="2:4" ht="24" x14ac:dyDescent="0.25">
      <c r="B6" s="122" t="s">
        <v>93</v>
      </c>
      <c r="C6" s="123">
        <v>45092</v>
      </c>
      <c r="D6" s="124" t="s">
        <v>96</v>
      </c>
    </row>
  </sheetData>
  <mergeCells count="1">
    <mergeCell ref="B2:D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5C63CED16BD443AC383F50B86565BB" ma:contentTypeVersion="5" ma:contentTypeDescription="Opret et nyt dokument." ma:contentTypeScope="" ma:versionID="a537f6b165b1e37be3effd338ab89c52">
  <xsd:schema xmlns:xsd="http://www.w3.org/2001/XMLSchema" xmlns:xs="http://www.w3.org/2001/XMLSchema" xmlns:p="http://schemas.microsoft.com/office/2006/metadata/properties" xmlns:ns2="db4e6c53-2ff5-4acf-8608-4452ec537a66" xmlns:ns3="ac0c634f-d739-4246-bfe0-a57d32d0332a" targetNamespace="http://schemas.microsoft.com/office/2006/metadata/properties" ma:root="true" ma:fieldsID="cd20f4d6351b6348c91f548ec855b246" ns2:_="" ns3:_="">
    <xsd:import namespace="db4e6c53-2ff5-4acf-8608-4452ec537a66"/>
    <xsd:import namespace="ac0c634f-d739-4246-bfe0-a57d32d033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e6c53-2ff5-4acf-8608-4452ec537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c634f-d739-4246-bfe0-a57d32d033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9FE92B-2273-49F6-A08E-D2C95411AC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0D375-81FD-4B88-A840-EBA7C9A83EAA}">
  <ds:schemaRefs>
    <ds:schemaRef ds:uri="http://purl.org/dc/dcmitype/"/>
    <ds:schemaRef ds:uri="http://schemas.microsoft.com/office/2006/documentManagement/types"/>
    <ds:schemaRef ds:uri="db4e6c53-2ff5-4acf-8608-4452ec537a66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ac0c634f-d739-4246-bfe0-a57d32d0332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888480-E601-4C00-A38E-695637AEF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4e6c53-2ff5-4acf-8608-4452ec537a66"/>
    <ds:schemaRef ds:uri="ac0c634f-d739-4246-bfe0-a57d32d033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Forside</vt:lpstr>
      <vt:lpstr>Lægemidler</vt:lpstr>
      <vt:lpstr>Partitioned survival model</vt:lpstr>
      <vt:lpstr>Markov model</vt:lpstr>
      <vt:lpstr>Omkostningsminimeringsanalyse</vt:lpstr>
      <vt:lpstr>Generel dødelighed</vt:lpstr>
      <vt:lpstr>Versionslog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Nøgletalsoplysninger</dc:title>
  <dc:subject/>
  <dc:creator>Camilla Nybo Holmberg</dc:creator>
  <cp:keywords/>
  <dc:description/>
  <cp:lastModifiedBy>Pernille  Winther Johansen</cp:lastModifiedBy>
  <cp:revision/>
  <dcterms:created xsi:type="dcterms:W3CDTF">2023-04-14T11:34:57Z</dcterms:created>
  <dcterms:modified xsi:type="dcterms:W3CDTF">2024-10-21T06:27:58Z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0x010100035C63CED16BD443AC383F50B86565BB</vt:lpwstr>
  </property>
  <property fmtid="{D5CDD505-2E9C-101B-9397-08002B2CF9AE}" pid="3" name="CCMSystemID">
    <vt:lpwstr>70b75415-b03e-435b-a96a-f2c99eab6ff9</vt:lpwstr>
  </property>
  <property fmtid="{D5CDD505-2E9C-101B-9397-08002B2CF9AE}" pid="4" name="Sagsprofil">
    <vt:lpwstr/>
  </property>
  <property fmtid="{D5CDD505-2E9C-101B-9397-08002B2CF9AE}" pid="5" name="xd_Signature">
    <vt:bool>false</vt:bool>
  </property>
  <property fmtid="{D5CDD505-2E9C-101B-9397-08002B2CF9AE}" pid="6" name="CCMOneDriveID">
    <vt:lpwstr/>
  </property>
  <property fmtid="{D5CDD505-2E9C-101B-9397-08002B2CF9AE}" pid="7" name="CCMOneDriveOwnerID">
    <vt:lpwstr/>
  </property>
  <property fmtid="{D5CDD505-2E9C-101B-9397-08002B2CF9AE}" pid="8" name="CCMOneDriveItemID">
    <vt:lpwstr/>
  </property>
  <property fmtid="{D5CDD505-2E9C-101B-9397-08002B2CF9AE}" pid="9" name="CCMIsSharedOnOneDrive">
    <vt:bool>false</vt:bool>
  </property>
  <property fmtid="{D5CDD505-2E9C-101B-9397-08002B2CF9AE}" pid="10" name="CCMSystem">
    <vt:lpwstr> </vt:lpwstr>
  </property>
</Properties>
</file>